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Účetní\Desktop\MARCELA\ROZPOČET\Rozpočet 2020\"/>
    </mc:Choice>
  </mc:AlternateContent>
  <xr:revisionPtr revIDLastSave="0" documentId="13_ncr:1_{272A39A3-DE1E-47E9-8755-7BB98216B32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§ PŘÍJMY" sheetId="1" r:id="rId1"/>
    <sheet name="§ VÝDAJE" sheetId="4" r:id="rId2"/>
    <sheet name="příjmy" sheetId="5" r:id="rId3"/>
    <sheet name="výdaje" sheetId="6" r:id="rId4"/>
    <sheet name="List3" sheetId="3" r:id="rId5"/>
  </sheets>
  <definedNames>
    <definedName name="_xlnm.Print_Area" localSheetId="0">'§ PŘÍJMY'!$A$1:$AR$48</definedName>
    <definedName name="_xlnm.Print_Area" localSheetId="1">'§ VÝDAJE'!$A$1:$AQ$49</definedName>
    <definedName name="_xlnm.Print_Area" localSheetId="2">příjmy!$A$1:$AN$58</definedName>
    <definedName name="_xlnm.Print_Area" localSheetId="3">výdaje!$A$1:$AK$150</definedName>
  </definedNames>
  <calcPr calcId="181029"/>
  <fileRecoveryPr autoRecover="0"/>
</workbook>
</file>

<file path=xl/calcChain.xml><?xml version="1.0" encoding="utf-8"?>
<calcChain xmlns="http://schemas.openxmlformats.org/spreadsheetml/2006/main">
  <c r="AG47" i="4" l="1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Q48" i="4"/>
  <c r="AH43" i="1"/>
  <c r="AH42" i="1"/>
  <c r="AH41" i="1"/>
  <c r="AH40" i="1"/>
  <c r="AH39" i="1"/>
  <c r="AH38" i="1"/>
  <c r="AH37" i="1"/>
  <c r="AH36" i="1"/>
  <c r="AH35" i="1"/>
  <c r="AH34" i="1"/>
  <c r="AH33" i="1"/>
  <c r="AH32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R31" i="1"/>
  <c r="AR44" i="1" s="1"/>
  <c r="AR47" i="1" s="1"/>
  <c r="AH45" i="1" l="1"/>
  <c r="AF31" i="1"/>
  <c r="AF44" i="1" s="1"/>
  <c r="AF47" i="1" s="1"/>
  <c r="AP48" i="4" l="1"/>
  <c r="AQ31" i="1" l="1"/>
  <c r="AQ44" i="1" s="1"/>
  <c r="AQ47" i="1" s="1"/>
  <c r="AO31" i="1" l="1"/>
  <c r="AO44" i="1" s="1"/>
  <c r="AO47" i="1" s="1"/>
  <c r="AO48" i="4"/>
  <c r="AN48" i="4"/>
  <c r="AM48" i="4"/>
  <c r="AL48" i="4"/>
  <c r="AK48" i="4"/>
  <c r="AJ48" i="4"/>
  <c r="AI48" i="4"/>
  <c r="AH48" i="4"/>
  <c r="AE29" i="4"/>
  <c r="AD29" i="4"/>
  <c r="AE27" i="4"/>
  <c r="AD27" i="4"/>
  <c r="AE13" i="4"/>
  <c r="AD13" i="4"/>
  <c r="AE12" i="4"/>
  <c r="AD12" i="4"/>
  <c r="AH46" i="1"/>
  <c r="AG44" i="1"/>
  <c r="AN31" i="1"/>
  <c r="AN44" i="1" s="1"/>
  <c r="AN47" i="1" s="1"/>
  <c r="AM31" i="1"/>
  <c r="AM44" i="1" s="1"/>
  <c r="AM47" i="1" s="1"/>
  <c r="AL31" i="1"/>
  <c r="AL44" i="1" s="1"/>
  <c r="AL47" i="1" s="1"/>
  <c r="AK31" i="1"/>
  <c r="AK44" i="1" s="1"/>
  <c r="AK47" i="1" s="1"/>
  <c r="AJ31" i="1"/>
  <c r="AJ44" i="1" s="1"/>
  <c r="AJ47" i="1" s="1"/>
  <c r="AI31" i="1"/>
  <c r="AI44" i="1" s="1"/>
  <c r="AI47" i="1" s="1"/>
  <c r="AE29" i="1"/>
  <c r="AE18" i="1"/>
  <c r="AE48" i="4" l="1"/>
  <c r="AG48" i="4"/>
  <c r="AF48" i="4"/>
  <c r="AD48" i="4"/>
  <c r="AE31" i="1"/>
  <c r="AE44" i="1" s="1"/>
  <c r="AE47" i="1" s="1"/>
  <c r="AH31" i="1" l="1"/>
  <c r="AH44" i="1" s="1"/>
  <c r="AH47" i="1" s="1"/>
  <c r="AP31" i="1"/>
  <c r="AP44" i="1" s="1"/>
  <c r="AP47" i="1" s="1"/>
  <c r="AJ70" i="6"/>
  <c r="AJ71" i="6" s="1"/>
  <c r="AM24" i="5"/>
  <c r="AI29" i="6"/>
  <c r="AJ21" i="6"/>
  <c r="AJ29" i="6"/>
  <c r="AJ31" i="6"/>
  <c r="AJ112" i="6"/>
  <c r="AI112" i="6"/>
  <c r="AH112" i="6"/>
  <c r="AD112" i="6"/>
  <c r="AA112" i="6"/>
  <c r="AJ91" i="6"/>
  <c r="AI148" i="6"/>
  <c r="AI146" i="6"/>
  <c r="AI118" i="6"/>
  <c r="AI144" i="6" s="1"/>
  <c r="AI108" i="6"/>
  <c r="AI103" i="6"/>
  <c r="AI93" i="6"/>
  <c r="AI88" i="6"/>
  <c r="AI85" i="6"/>
  <c r="AI83" i="6"/>
  <c r="AI80" i="6"/>
  <c r="AI78" i="6"/>
  <c r="AI76" i="6"/>
  <c r="AI74" i="6"/>
  <c r="AI71" i="6"/>
  <c r="AI64" i="6"/>
  <c r="AI61" i="6"/>
  <c r="AI62" i="6" s="1"/>
  <c r="AI53" i="6"/>
  <c r="AI50" i="6"/>
  <c r="AI48" i="6"/>
  <c r="AI43" i="6"/>
  <c r="AI40" i="6"/>
  <c r="AI17" i="6"/>
  <c r="AI10" i="6"/>
  <c r="AL56" i="5"/>
  <c r="AL54" i="5"/>
  <c r="AL42" i="5"/>
  <c r="AL40" i="5"/>
  <c r="AL38" i="5"/>
  <c r="AL36" i="5"/>
  <c r="AL34" i="5"/>
  <c r="AL31" i="5"/>
  <c r="AL28" i="5"/>
  <c r="AL26" i="5"/>
  <c r="AL24" i="5"/>
  <c r="AJ148" i="6"/>
  <c r="AJ146" i="6"/>
  <c r="AJ144" i="6"/>
  <c r="AJ108" i="6"/>
  <c r="AJ103" i="6"/>
  <c r="AJ93" i="6"/>
  <c r="AJ80" i="6"/>
  <c r="AJ78" i="6"/>
  <c r="AJ76" i="6"/>
  <c r="AJ74" i="6"/>
  <c r="AJ64" i="6"/>
  <c r="AJ53" i="6"/>
  <c r="AJ50" i="6"/>
  <c r="AJ43" i="6"/>
  <c r="AJ48" i="6"/>
  <c r="AJ89" i="6"/>
  <c r="AJ62" i="6"/>
  <c r="AJ17" i="6"/>
  <c r="AJ10" i="6"/>
  <c r="AJ40" i="6"/>
  <c r="AK56" i="5"/>
  <c r="AK54" i="5"/>
  <c r="AK42" i="5"/>
  <c r="AK40" i="5"/>
  <c r="AK38" i="5"/>
  <c r="AK36" i="5"/>
  <c r="AK34" i="5"/>
  <c r="AK31" i="5"/>
  <c r="AK28" i="5"/>
  <c r="AK26" i="5"/>
  <c r="AK24" i="5"/>
  <c r="AH89" i="6"/>
  <c r="AH148" i="6"/>
  <c r="AH146" i="6"/>
  <c r="AH144" i="6"/>
  <c r="AH108" i="6"/>
  <c r="AH103" i="6"/>
  <c r="AH93" i="6"/>
  <c r="AH80" i="6"/>
  <c r="AH78" i="6"/>
  <c r="AH76" i="6"/>
  <c r="AH74" i="6"/>
  <c r="AH71" i="6"/>
  <c r="AH64" i="6"/>
  <c r="AH62" i="6"/>
  <c r="AH53" i="6"/>
  <c r="AH50" i="6"/>
  <c r="AH48" i="6"/>
  <c r="AH43" i="6"/>
  <c r="AH40" i="6"/>
  <c r="AH31" i="6"/>
  <c r="AH29" i="6"/>
  <c r="AH21" i="6"/>
  <c r="AH17" i="6"/>
  <c r="AH10" i="6"/>
  <c r="AM56" i="5"/>
  <c r="AM54" i="5"/>
  <c r="AM42" i="5"/>
  <c r="AM40" i="5"/>
  <c r="AM38" i="5"/>
  <c r="AM36" i="5"/>
  <c r="AM34" i="5"/>
  <c r="AM31" i="5"/>
  <c r="AM28" i="5"/>
  <c r="AM26" i="5"/>
  <c r="AK57" i="5" l="1"/>
  <c r="AK58" i="5" s="1"/>
  <c r="AL57" i="5"/>
  <c r="AM57" i="5"/>
  <c r="AJ149" i="6"/>
  <c r="AH149" i="6"/>
  <c r="AH150" i="6" s="1"/>
  <c r="AI89" i="6"/>
  <c r="AI149" i="6" s="1"/>
  <c r="AL58" i="5" l="1"/>
  <c r="AM58" i="5" s="1"/>
  <c r="AI150" i="6"/>
  <c r="AJ150" i="6" s="1"/>
</calcChain>
</file>

<file path=xl/sharedStrings.xml><?xml version="1.0" encoding="utf-8"?>
<sst xmlns="http://schemas.openxmlformats.org/spreadsheetml/2006/main" count="721" uniqueCount="266">
  <si>
    <t>Název a sídlo účetní jednotky:</t>
  </si>
  <si>
    <t>Obec Horní Domaslavice</t>
  </si>
  <si>
    <t>č.p. 212</t>
  </si>
  <si>
    <t>739 51  Horní Domaslavice</t>
  </si>
  <si>
    <t>I. ROZPOČTOVÉ PŘÍJMY</t>
  </si>
  <si>
    <t>Paragraf</t>
  </si>
  <si>
    <t>Položka</t>
  </si>
  <si>
    <t>Text</t>
  </si>
  <si>
    <t>a</t>
  </si>
  <si>
    <t>b</t>
  </si>
  <si>
    <t>0000</t>
  </si>
  <si>
    <t>1111</t>
  </si>
  <si>
    <t>Daň z příjmů fyzických osob ze záv.čin. a fun.pož.</t>
  </si>
  <si>
    <t>1112</t>
  </si>
  <si>
    <t>Daň z příjmů fyzických osob ze SVČ</t>
  </si>
  <si>
    <t>1113</t>
  </si>
  <si>
    <t>Daň z příjmů fyzických osob z kapit. výnosů</t>
  </si>
  <si>
    <t>1121</t>
  </si>
  <si>
    <t>Daň z příjmů právnických osob</t>
  </si>
  <si>
    <t>1211</t>
  </si>
  <si>
    <t>Daň z přidané hodnoty</t>
  </si>
  <si>
    <t>1334</t>
  </si>
  <si>
    <t>Odvody za odnětí půdy ze zemědělského půdního fond</t>
  </si>
  <si>
    <t>1335</t>
  </si>
  <si>
    <t>Poplatky za odnětí pozemků plnění funkcí lesa</t>
  </si>
  <si>
    <t>1340</t>
  </si>
  <si>
    <t>Poplatek za provoz, shrom.,.. a odstr. kom. odpadu</t>
  </si>
  <si>
    <t>1341</t>
  </si>
  <si>
    <t>Poplatek ze psů</t>
  </si>
  <si>
    <t>1351</t>
  </si>
  <si>
    <t>Odvod loterií a podobných her kromě výh. hrac. př.</t>
  </si>
  <si>
    <t>1361</t>
  </si>
  <si>
    <t>Správní poplatky</t>
  </si>
  <si>
    <t>1511</t>
  </si>
  <si>
    <t>Daň z nemovitých věcí</t>
  </si>
  <si>
    <t>4112</t>
  </si>
  <si>
    <t>Neinv.př.transfery ze SR v rámci souhr.dot.vztahu</t>
  </si>
  <si>
    <t>4116</t>
  </si>
  <si>
    <t>Ostatní neinv.přijaté transfery ze st. rozpočtu</t>
  </si>
  <si>
    <t>Bez ODPA</t>
  </si>
  <si>
    <t>3111</t>
  </si>
  <si>
    <t>2111</t>
  </si>
  <si>
    <t>Příjmy z poskytování služeb a výrobků</t>
  </si>
  <si>
    <t>Mateřské školy</t>
  </si>
  <si>
    <t>3319</t>
  </si>
  <si>
    <t>2132</t>
  </si>
  <si>
    <t>Přijmy z pronájmu ost. nemovit. a jejich částí</t>
  </si>
  <si>
    <t>Ostatní záležitosti kultury</t>
  </si>
  <si>
    <t>3612</t>
  </si>
  <si>
    <t>Bytové hospodářství</t>
  </si>
  <si>
    <t>3632</t>
  </si>
  <si>
    <t>Pohřebnictví</t>
  </si>
  <si>
    <t>3725</t>
  </si>
  <si>
    <t>Využívání a zneškodňování komun.odpadů</t>
  </si>
  <si>
    <t>4359</t>
  </si>
  <si>
    <t>Ostatní služby a činnosti v oblasti sociální péče</t>
  </si>
  <si>
    <t>5512</t>
  </si>
  <si>
    <t>Požární ochrana - dobrovolná část</t>
  </si>
  <si>
    <t>6171</t>
  </si>
  <si>
    <t>2119</t>
  </si>
  <si>
    <t>Ostatní příjmy z vlastní činnosti</t>
  </si>
  <si>
    <t>2131</t>
  </si>
  <si>
    <t>Příjmy z pronájmu pozemků</t>
  </si>
  <si>
    <t>2133</t>
  </si>
  <si>
    <t>Příjmy z pronájmu movitých věcí</t>
  </si>
  <si>
    <t>2139</t>
  </si>
  <si>
    <t>Ostatní příjmy z pronájmu majetku</t>
  </si>
  <si>
    <t>2142</t>
  </si>
  <si>
    <t>Příjmy z podílů na zisku a dividend</t>
  </si>
  <si>
    <t>2321</t>
  </si>
  <si>
    <t>Přijaté neinvestiční dary</t>
  </si>
  <si>
    <t>2324</t>
  </si>
  <si>
    <t>Přijaté nekapitálové příspěvky a náhrady</t>
  </si>
  <si>
    <t>2329</t>
  </si>
  <si>
    <t>Ostatní nedaňové příjmy jinde nezařazené</t>
  </si>
  <si>
    <t>Příjmy z prodeje pozemků</t>
  </si>
  <si>
    <t>Činnost místní správy</t>
  </si>
  <si>
    <t>6310</t>
  </si>
  <si>
    <t>2141</t>
  </si>
  <si>
    <t>Příjmy z úroků (část)</t>
  </si>
  <si>
    <t>Obecné příjmy a výdaje z finančních operací</t>
  </si>
  <si>
    <t>ROZPOČTOVÉ PŘÍJMY CELKEM</t>
  </si>
  <si>
    <t>II. ROZPOČTOVÉ VÝDAJE</t>
  </si>
  <si>
    <t>1014</t>
  </si>
  <si>
    <t>5169</t>
  </si>
  <si>
    <t>Nákup ostatních služeb</t>
  </si>
  <si>
    <t>5229</t>
  </si>
  <si>
    <t>Ostatní neinv.transfery nezisk.a podob.organizacím</t>
  </si>
  <si>
    <t>Ozdrav.hosp.zvířat,pol.a spec.plod.a svl.vet.péče</t>
  </si>
  <si>
    <t>2212</t>
  </si>
  <si>
    <t>5139</t>
  </si>
  <si>
    <t>Nákup materiálu j.n.</t>
  </si>
  <si>
    <t>5156</t>
  </si>
  <si>
    <t>Pohonné hmoty a maziva</t>
  </si>
  <si>
    <t>5171</t>
  </si>
  <si>
    <t>Opravy a udržování</t>
  </si>
  <si>
    <t>6121</t>
  </si>
  <si>
    <t>Budovy, haly a stavby</t>
  </si>
  <si>
    <t>Silnice</t>
  </si>
  <si>
    <t>2219</t>
  </si>
  <si>
    <t>Ostatní záležitosti pozemních komunikací</t>
  </si>
  <si>
    <t>5151</t>
  </si>
  <si>
    <t>Studená voda</t>
  </si>
  <si>
    <t>5154</t>
  </si>
  <si>
    <t>Elektrická energie</t>
  </si>
  <si>
    <t>3314</t>
  </si>
  <si>
    <t>Činnosti knihovnické</t>
  </si>
  <si>
    <t>5153</t>
  </si>
  <si>
    <t>Plyn</t>
  </si>
  <si>
    <t>5175</t>
  </si>
  <si>
    <t>Pohoštění</t>
  </si>
  <si>
    <t>3322</t>
  </si>
  <si>
    <t>Zachování a obnova kulturních památek</t>
  </si>
  <si>
    <t>3399</t>
  </si>
  <si>
    <t>Ostatní záležitosti kultury,církví a sděl.prostř.</t>
  </si>
  <si>
    <t>3421</t>
  </si>
  <si>
    <t>Využití volného času dětí a mládeže</t>
  </si>
  <si>
    <t>3631</t>
  </si>
  <si>
    <t>Veřejné osvětlení</t>
  </si>
  <si>
    <t>3636</t>
  </si>
  <si>
    <t>5329</t>
  </si>
  <si>
    <t>Ostatní neinv.transfery veř.rozp.územní úrovně</t>
  </si>
  <si>
    <t>Územní rozvoj</t>
  </si>
  <si>
    <t>3721</t>
  </si>
  <si>
    <t>Sběr a svoz nebezpečných odpadů</t>
  </si>
  <si>
    <t>3722</t>
  </si>
  <si>
    <t>Sběr a svoz komunálních odpadů</t>
  </si>
  <si>
    <t>5112</t>
  </si>
  <si>
    <t>5023</t>
  </si>
  <si>
    <t>Odměny členů zastupitelstva obcí a krajů</t>
  </si>
  <si>
    <t>Ostatní ozbrojené síly</t>
  </si>
  <si>
    <t>5132</t>
  </si>
  <si>
    <t>Ochranné pomůcky</t>
  </si>
  <si>
    <t>5163</t>
  </si>
  <si>
    <t>Služby peněžních ústavů</t>
  </si>
  <si>
    <t>5164</t>
  </si>
  <si>
    <t>Nájemné</t>
  </si>
  <si>
    <t>5167</t>
  </si>
  <si>
    <t>Služby školení a vzdělávání</t>
  </si>
  <si>
    <t>6112</t>
  </si>
  <si>
    <t>5031</t>
  </si>
  <si>
    <t>Povinné poj.na soc.zab.a přísp.na st.pol.zaměstnan</t>
  </si>
  <si>
    <t>5032</t>
  </si>
  <si>
    <t>Povinné poj.na veřejné zdravotní pojištění</t>
  </si>
  <si>
    <t>Zastupitelstva obcí</t>
  </si>
  <si>
    <t>5011</t>
  </si>
  <si>
    <t>Platy zaměst. v pr.poměru vyjma zaměst. na služ.m.</t>
  </si>
  <si>
    <t>5021</t>
  </si>
  <si>
    <t>Ostatní osobní výdaje</t>
  </si>
  <si>
    <t>5038</t>
  </si>
  <si>
    <t>Povinné pojistné na úrazové pojištění</t>
  </si>
  <si>
    <t>5136</t>
  </si>
  <si>
    <t>Knihy, učební pomůcky a tisk</t>
  </si>
  <si>
    <t>5137</t>
  </si>
  <si>
    <t>Drobný hmotný dlouhodobý majetek</t>
  </si>
  <si>
    <t>5161</t>
  </si>
  <si>
    <t>Poštovní služby</t>
  </si>
  <si>
    <t>5162</t>
  </si>
  <si>
    <t>Služby telekomunikací a radiokomunikací</t>
  </si>
  <si>
    <t>5166</t>
  </si>
  <si>
    <t>Konzultační, poradenské a právní služby</t>
  </si>
  <si>
    <t>5168</t>
  </si>
  <si>
    <t>Zpracování dat a služby souv. s inf. a kom.technol</t>
  </si>
  <si>
    <t>5173</t>
  </si>
  <si>
    <t>Cestovné (tuzemské i zahraniční)</t>
  </si>
  <si>
    <t>5182</t>
  </si>
  <si>
    <t>Poskytované zálohy vlastní pokladně</t>
  </si>
  <si>
    <t>5222</t>
  </si>
  <si>
    <t>Neinvestiční transfery spolkům</t>
  </si>
  <si>
    <t>5321</t>
  </si>
  <si>
    <t>Neinvestiční transfery obcím</t>
  </si>
  <si>
    <t>5362</t>
  </si>
  <si>
    <t>Platby daní a poplatků státnímu rozpočtu</t>
  </si>
  <si>
    <t>6122</t>
  </si>
  <si>
    <t>Stroje, přístroje a zařízení</t>
  </si>
  <si>
    <t>6320</t>
  </si>
  <si>
    <t>Pojištění funkčně nespecifikované</t>
  </si>
  <si>
    <t>6399</t>
  </si>
  <si>
    <t>5901</t>
  </si>
  <si>
    <t>Nespecifikované rezervy</t>
  </si>
  <si>
    <t>Ostatní finanční operace</t>
  </si>
  <si>
    <t>ROZPOČTOVÉ VÝDAJE CELKEM</t>
  </si>
  <si>
    <t>RO č. 6</t>
  </si>
  <si>
    <t>3613.</t>
  </si>
  <si>
    <t>Nebytové hospodářství</t>
  </si>
  <si>
    <t>ROZPOČTOVÁ  ÚPRAVA PŘÍJMŮ CELKEM</t>
  </si>
  <si>
    <t>ROZPOČTOVÁ  ÚPRAVA VÝDAJŮ CELKEM</t>
  </si>
  <si>
    <t xml:space="preserve">Rozpočet </t>
  </si>
  <si>
    <t>po změnách</t>
  </si>
  <si>
    <t>Schválený</t>
  </si>
  <si>
    <t>rozpočet</t>
  </si>
  <si>
    <t>6130</t>
  </si>
  <si>
    <t>Pozemky</t>
  </si>
  <si>
    <t>5331</t>
  </si>
  <si>
    <t>Neinvestiční příspěvky zřízeným příspěvkovým organ</t>
  </si>
  <si>
    <t>5336</t>
  </si>
  <si>
    <t>Neinvest.transfery zřízeným příspěvkovým organizac</t>
  </si>
  <si>
    <t>5339</t>
  </si>
  <si>
    <t>Neinvestiční transfery cizím příspěvkovým organ.</t>
  </si>
  <si>
    <t>5223</t>
  </si>
  <si>
    <t>Neinv.transfery církvím a naboženským společnostem</t>
  </si>
  <si>
    <t>5194</t>
  </si>
  <si>
    <t>Věcné dary</t>
  </si>
  <si>
    <t>5492</t>
  </si>
  <si>
    <t>Dary obyvatelstvu</t>
  </si>
  <si>
    <t>RO č. 7</t>
  </si>
  <si>
    <t>Péče o vzhled obcí a veřejnou zeleň</t>
  </si>
  <si>
    <t>Drobný dlouhodobý majetek</t>
  </si>
  <si>
    <t>Nákup materiálu</t>
  </si>
  <si>
    <t>Budovy,haly a stavby</t>
  </si>
  <si>
    <t>RO č. 8</t>
  </si>
  <si>
    <t>Neinvestiční přijaté transfery od veř.rozpočtů</t>
  </si>
  <si>
    <t>Investiční přijaté transfery od krajů</t>
  </si>
  <si>
    <t>chodník + plot hřbitov</t>
  </si>
  <si>
    <t>Ostatní sociální péče a pomoc ostatním skupinám obyv.</t>
  </si>
  <si>
    <t>Účelové neinvestiční transfery fyzickým osobám</t>
  </si>
  <si>
    <t>Volby do zastupitelstev územních samosp.celků</t>
  </si>
  <si>
    <t>PC starosa</t>
  </si>
  <si>
    <t>chodník MŠ</t>
  </si>
  <si>
    <t>6171,4359,5512,3721</t>
  </si>
  <si>
    <t>1122</t>
  </si>
  <si>
    <t>Daň z příjmů právnických osob za obec</t>
  </si>
  <si>
    <t>6409</t>
  </si>
  <si>
    <t>Ostatní činnosti j.n.</t>
  </si>
  <si>
    <t>PŘÍJMY  CELKEM</t>
  </si>
  <si>
    <t>8115</t>
  </si>
  <si>
    <t>Financování-zapojení fin.prostředků z min.let</t>
  </si>
  <si>
    <t xml:space="preserve">Komunální služby a územní rozvoj </t>
  </si>
  <si>
    <t>Skutečnost</t>
  </si>
  <si>
    <t>09./2017</t>
  </si>
  <si>
    <t>Daň z hazardních her</t>
  </si>
  <si>
    <t>Komunální služby a územní rozvoj</t>
  </si>
  <si>
    <t>Mateřské školy-příspěvek zřizovatele</t>
  </si>
  <si>
    <t>Mateřské školy-běžné výdaje</t>
  </si>
  <si>
    <t>Převody vlastním fondům</t>
  </si>
  <si>
    <t>Převody vlastním rozpočt. Účtům</t>
  </si>
  <si>
    <t>Vratky transferů z veř. Rozpočtu</t>
  </si>
  <si>
    <t>Neinvestiční transfery pro výkon správy</t>
  </si>
  <si>
    <t xml:space="preserve">Mateřské školy-Neinvestiční transfer </t>
  </si>
  <si>
    <t xml:space="preserve">I. ROZPOČTOVÉ PŘÍJMY </t>
  </si>
  <si>
    <t>RO č. 1</t>
  </si>
  <si>
    <t>Rozpočet</t>
  </si>
  <si>
    <t xml:space="preserve">II. ROZPOČTOVÉ VÝDAJE </t>
  </si>
  <si>
    <t>RO č. 2</t>
  </si>
  <si>
    <t>RO č. 3</t>
  </si>
  <si>
    <t>RO č. 4</t>
  </si>
  <si>
    <t>Krizová opatření</t>
  </si>
  <si>
    <t>RO č. 5</t>
  </si>
  <si>
    <t>RO č. 9</t>
  </si>
  <si>
    <t>Zrušený odvod z loterií</t>
  </si>
  <si>
    <t>Ostatní investiční transfery (obnova zeleně)</t>
  </si>
  <si>
    <t>Úvěr-rekonstrukce MŠ</t>
  </si>
  <si>
    <t>Základní školy - příspěvek ZŠ Dobrá</t>
  </si>
  <si>
    <t>Ostatní sportovní činnost</t>
  </si>
  <si>
    <t>Územní plánování</t>
  </si>
  <si>
    <t>Ostatní ekologické záležitosti-kompostéry</t>
  </si>
  <si>
    <t>Mateřské školy-příspěvek na žáka</t>
  </si>
  <si>
    <t>Ostatní zájmová činnost a rekreace</t>
  </si>
  <si>
    <t>8113</t>
  </si>
  <si>
    <t>Ostatní neinvestiční transfery (UZ 15011)</t>
  </si>
  <si>
    <t>Mateřské školy-rekonstrukce, dětské hřiště</t>
  </si>
  <si>
    <t>Neinvestiční transfery - volby ÚZ 98193</t>
  </si>
  <si>
    <t>Volby do zastupitelstev KÜ, Senát ÚZ 98193</t>
  </si>
  <si>
    <t>Neinvestiční transfery - covid 19 ÚZ 98024</t>
  </si>
  <si>
    <t>V pravomoci starostky</t>
  </si>
  <si>
    <t>RO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</si>
</sst>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8" x14ac:knownFonts="1">
    <font>
      <sz val="11"/>
      <color theme="1"/>
      <name val="Calibri"/>
      <family val="2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sz val="8.9499999999999993"/>
      <name val="Times New Roman"/>
      <family val="1"/>
    </font>
    <font>
      <b/>
      <u/>
      <sz val="12.5"/>
      <color indexed="18"/>
      <name val="Arial"/>
      <family val="2"/>
    </font>
    <font>
      <b/>
      <sz val="10.65"/>
      <color indexed="18"/>
      <name val="Arial"/>
      <family val="2"/>
    </font>
    <font>
      <b/>
      <sz val="7.05"/>
      <name val="Arial"/>
      <family val="2"/>
    </font>
    <font>
      <b/>
      <sz val="8.9499999999999993"/>
      <color indexed="18"/>
      <name val="Arial"/>
      <family val="2"/>
    </font>
    <font>
      <sz val="12.5"/>
      <name val="Arial"/>
      <family val="2"/>
    </font>
    <font>
      <b/>
      <i/>
      <sz val="8.9499999999999993"/>
      <name val="Arial"/>
      <family val="2"/>
    </font>
    <font>
      <b/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color indexed="18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9"/>
      <color indexed="10"/>
      <name val="Arial"/>
      <family val="2"/>
      <charset val="238"/>
    </font>
    <font>
      <i/>
      <sz val="9"/>
      <name val="Arial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.9499999999999993"/>
      <name val="Arial"/>
      <family val="2"/>
      <charset val="238"/>
    </font>
    <font>
      <sz val="11"/>
      <name val="Calibri"/>
      <family val="2"/>
    </font>
    <font>
      <sz val="6"/>
      <color theme="1"/>
      <name val="Calibri"/>
      <family val="2"/>
      <scheme val="minor"/>
    </font>
    <font>
      <b/>
      <sz val="6"/>
      <color indexed="8"/>
      <name val="Calibri"/>
      <family val="2"/>
      <charset val="238"/>
    </font>
    <font>
      <sz val="6"/>
      <color indexed="8"/>
      <name val="Arial"/>
      <family val="2"/>
      <charset val="238"/>
    </font>
    <font>
      <sz val="6"/>
      <color indexed="10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name val="Arial"/>
      <family val="2"/>
    </font>
    <font>
      <sz val="6"/>
      <name val="Arial"/>
      <family val="2"/>
      <charset val="238"/>
    </font>
    <font>
      <sz val="6"/>
      <color indexed="10"/>
      <name val="Calibri"/>
      <family val="2"/>
    </font>
    <font>
      <sz val="6"/>
      <name val="Calibri"/>
      <family val="2"/>
    </font>
    <font>
      <b/>
      <sz val="8.9499999999999993"/>
      <name val="Arial"/>
      <family val="2"/>
      <charset val="238"/>
    </font>
    <font>
      <sz val="11"/>
      <color rgb="FFFF0000"/>
      <name val="Calibri"/>
      <family val="2"/>
      <scheme val="minor"/>
    </font>
    <font>
      <sz val="8.9499999999999993"/>
      <color rgb="FFFF0000"/>
      <name val="Arial"/>
      <family val="2"/>
    </font>
    <font>
      <b/>
      <sz val="9"/>
      <color indexed="18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5" fillId="2" borderId="2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44" fontId="13" fillId="3" borderId="9" xfId="0" applyNumberFormat="1" applyFont="1" applyFill="1" applyBorder="1"/>
    <xf numFmtId="0" fontId="0" fillId="4" borderId="0" xfId="0" applyFill="1" applyBorder="1"/>
    <xf numFmtId="0" fontId="5" fillId="4" borderId="7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0" fillId="0" borderId="0" xfId="0" applyBorder="1"/>
    <xf numFmtId="0" fontId="6" fillId="4" borderId="0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4" fontId="0" fillId="0" borderId="17" xfId="0" applyNumberFormat="1" applyBorder="1"/>
    <xf numFmtId="44" fontId="5" fillId="2" borderId="19" xfId="0" applyNumberFormat="1" applyFont="1" applyFill="1" applyBorder="1" applyAlignment="1">
      <alignment horizontal="right"/>
    </xf>
    <xf numFmtId="0" fontId="0" fillId="3" borderId="0" xfId="0" applyFill="1"/>
    <xf numFmtId="0" fontId="3" fillId="3" borderId="0" xfId="0" applyFont="1" applyFill="1" applyBorder="1" applyAlignment="1">
      <alignment horizontal="left"/>
    </xf>
    <xf numFmtId="0" fontId="14" fillId="0" borderId="0" xfId="0" applyFont="1"/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14" fontId="14" fillId="3" borderId="5" xfId="0" applyNumberFormat="1" applyFont="1" applyFill="1" applyBorder="1" applyAlignment="1">
      <alignment horizontal="center"/>
    </xf>
    <xf numFmtId="0" fontId="14" fillId="3" borderId="0" xfId="0" applyFont="1" applyFill="1"/>
    <xf numFmtId="0" fontId="14" fillId="0" borderId="0" xfId="0" applyFont="1" applyFill="1"/>
    <xf numFmtId="0" fontId="17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4" fillId="4" borderId="12" xfId="0" applyFont="1" applyFill="1" applyBorder="1"/>
    <xf numFmtId="0" fontId="14" fillId="4" borderId="13" xfId="0" applyFont="1" applyFill="1" applyBorder="1"/>
    <xf numFmtId="0" fontId="14" fillId="3" borderId="24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left"/>
    </xf>
    <xf numFmtId="0" fontId="14" fillId="4" borderId="14" xfId="0" applyFont="1" applyFill="1" applyBorder="1"/>
    <xf numFmtId="0" fontId="3" fillId="3" borderId="1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3" borderId="2" xfId="0" applyFill="1" applyBorder="1"/>
    <xf numFmtId="0" fontId="8" fillId="3" borderId="16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15" fillId="4" borderId="11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3" borderId="26" xfId="0" applyFill="1" applyBorder="1" applyAlignment="1">
      <alignment horizontal="center"/>
    </xf>
    <xf numFmtId="44" fontId="5" fillId="2" borderId="26" xfId="0" applyNumberFormat="1" applyFont="1" applyFill="1" applyBorder="1" applyAlignment="1">
      <alignment horizontal="right"/>
    </xf>
    <xf numFmtId="44" fontId="0" fillId="0" borderId="18" xfId="0" applyNumberFormat="1" applyBorder="1"/>
    <xf numFmtId="44" fontId="15" fillId="4" borderId="0" xfId="0" applyNumberFormat="1" applyFont="1" applyFill="1" applyBorder="1" applyAlignment="1">
      <alignment horizontal="left"/>
    </xf>
    <xf numFmtId="44" fontId="16" fillId="4" borderId="0" xfId="0" applyNumberFormat="1" applyFont="1" applyFill="1" applyBorder="1" applyAlignment="1">
      <alignment horizontal="left"/>
    </xf>
    <xf numFmtId="44" fontId="0" fillId="0" borderId="0" xfId="0" applyNumberFormat="1"/>
    <xf numFmtId="44" fontId="3" fillId="2" borderId="19" xfId="0" applyNumberFormat="1" applyFont="1" applyFill="1" applyBorder="1" applyAlignment="1">
      <alignment horizontal="left"/>
    </xf>
    <xf numFmtId="44" fontId="3" fillId="2" borderId="2" xfId="0" applyNumberFormat="1" applyFont="1" applyFill="1" applyBorder="1" applyAlignment="1">
      <alignment horizontal="left"/>
    </xf>
    <xf numFmtId="44" fontId="3" fillId="2" borderId="4" xfId="0" applyNumberFormat="1" applyFont="1" applyFill="1" applyBorder="1" applyAlignment="1">
      <alignment horizontal="left"/>
    </xf>
    <xf numFmtId="44" fontId="15" fillId="4" borderId="11" xfId="0" applyNumberFormat="1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44" fontId="7" fillId="0" borderId="0" xfId="0" applyNumberFormat="1" applyFon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right"/>
    </xf>
    <xf numFmtId="44" fontId="2" fillId="0" borderId="0" xfId="0" applyNumberFormat="1" applyFont="1" applyFill="1" applyBorder="1" applyAlignment="1">
      <alignment horizontal="left"/>
    </xf>
    <xf numFmtId="44" fontId="3" fillId="0" borderId="0" xfId="0" applyNumberFormat="1" applyFont="1" applyFill="1" applyBorder="1" applyAlignment="1">
      <alignment horizontal="left"/>
    </xf>
    <xf numFmtId="44" fontId="5" fillId="0" borderId="0" xfId="0" applyNumberFormat="1" applyFont="1" applyFill="1" applyBorder="1" applyAlignment="1">
      <alignment horizontal="left"/>
    </xf>
    <xf numFmtId="44" fontId="6" fillId="0" borderId="0" xfId="0" applyNumberFormat="1" applyFon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left"/>
    </xf>
    <xf numFmtId="44" fontId="8" fillId="0" borderId="0" xfId="0" applyNumberFormat="1" applyFont="1" applyFill="1" applyBorder="1" applyAlignment="1">
      <alignment horizontal="left"/>
    </xf>
    <xf numFmtId="44" fontId="11" fillId="0" borderId="0" xfId="0" applyNumberFormat="1" applyFont="1" applyFill="1" applyBorder="1" applyAlignment="1">
      <alignment horizontal="left"/>
    </xf>
    <xf numFmtId="44" fontId="12" fillId="0" borderId="0" xfId="0" applyNumberFormat="1" applyFon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center"/>
    </xf>
    <xf numFmtId="44" fontId="0" fillId="0" borderId="0" xfId="0" applyNumberFormat="1" applyFill="1" applyBorder="1"/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0" fillId="0" borderId="30" xfId="0" applyBorder="1"/>
    <xf numFmtId="0" fontId="0" fillId="0" borderId="19" xfId="0" applyBorder="1"/>
    <xf numFmtId="0" fontId="30" fillId="0" borderId="0" xfId="0" applyFont="1" applyFill="1" applyBorder="1" applyAlignment="1">
      <alignment horizontal="center"/>
    </xf>
    <xf numFmtId="44" fontId="24" fillId="0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0" fillId="3" borderId="0" xfId="0" applyFill="1" applyBorder="1"/>
    <xf numFmtId="0" fontId="5" fillId="0" borderId="0" xfId="0" applyFont="1" applyFill="1" applyBorder="1" applyAlignment="1">
      <alignment horizontal="right"/>
    </xf>
    <xf numFmtId="0" fontId="14" fillId="3" borderId="13" xfId="0" applyFont="1" applyFill="1" applyBorder="1" applyAlignment="1">
      <alignment horizontal="center"/>
    </xf>
    <xf numFmtId="14" fontId="14" fillId="3" borderId="18" xfId="0" applyNumberFormat="1" applyFont="1" applyFill="1" applyBorder="1" applyAlignment="1">
      <alignment horizontal="center"/>
    </xf>
    <xf numFmtId="44" fontId="21" fillId="3" borderId="40" xfId="0" applyNumberFormat="1" applyFont="1" applyFill="1" applyBorder="1"/>
    <xf numFmtId="0" fontId="14" fillId="4" borderId="0" xfId="0" applyFont="1" applyFill="1" applyBorder="1"/>
    <xf numFmtId="0" fontId="14" fillId="4" borderId="11" xfId="0" applyFont="1" applyFill="1" applyBorder="1"/>
    <xf numFmtId="0" fontId="8" fillId="3" borderId="14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44" fontId="16" fillId="3" borderId="29" xfId="0" applyNumberFormat="1" applyFont="1" applyFill="1" applyBorder="1" applyAlignment="1">
      <alignment horizontal="right"/>
    </xf>
    <xf numFmtId="44" fontId="16" fillId="3" borderId="21" xfId="0" applyNumberFormat="1" applyFont="1" applyFill="1" applyBorder="1" applyAlignment="1">
      <alignment horizontal="right"/>
    </xf>
    <xf numFmtId="44" fontId="16" fillId="3" borderId="41" xfId="0" applyNumberFormat="1" applyFont="1" applyFill="1" applyBorder="1" applyAlignment="1">
      <alignment horizontal="right"/>
    </xf>
    <xf numFmtId="44" fontId="16" fillId="3" borderId="16" xfId="0" applyNumberFormat="1" applyFont="1" applyFill="1" applyBorder="1" applyAlignment="1">
      <alignment horizontal="right"/>
    </xf>
    <xf numFmtId="44" fontId="5" fillId="0" borderId="19" xfId="0" applyNumberFormat="1" applyFont="1" applyBorder="1" applyAlignment="1">
      <alignment horizontal="right"/>
    </xf>
    <xf numFmtId="44" fontId="5" fillId="0" borderId="17" xfId="0" applyNumberFormat="1" applyFont="1" applyBorder="1" applyAlignment="1">
      <alignment horizontal="right"/>
    </xf>
    <xf numFmtId="44" fontId="5" fillId="2" borderId="17" xfId="0" applyNumberFormat="1" applyFont="1" applyFill="1" applyBorder="1" applyAlignment="1">
      <alignment horizontal="right"/>
    </xf>
    <xf numFmtId="44" fontId="0" fillId="3" borderId="42" xfId="0" applyNumberFormat="1" applyFill="1" applyBorder="1"/>
    <xf numFmtId="44" fontId="0" fillId="0" borderId="44" xfId="0" applyNumberFormat="1" applyBorder="1"/>
    <xf numFmtId="44" fontId="0" fillId="3" borderId="17" xfId="0" applyNumberFormat="1" applyFill="1" applyBorder="1"/>
    <xf numFmtId="44" fontId="28" fillId="0" borderId="17" xfId="0" applyNumberFormat="1" applyFont="1" applyBorder="1"/>
    <xf numFmtId="44" fontId="0" fillId="0" borderId="42" xfId="0" applyNumberFormat="1" applyBorder="1"/>
    <xf numFmtId="14" fontId="14" fillId="3" borderId="34" xfId="0" applyNumberFormat="1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44" fontId="17" fillId="4" borderId="16" xfId="0" applyNumberFormat="1" applyFont="1" applyFill="1" applyBorder="1" applyAlignment="1">
      <alignment horizontal="left"/>
    </xf>
    <xf numFmtId="0" fontId="14" fillId="4" borderId="16" xfId="0" applyFont="1" applyFill="1" applyBorder="1"/>
    <xf numFmtId="0" fontId="32" fillId="2" borderId="7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left"/>
    </xf>
    <xf numFmtId="44" fontId="32" fillId="5" borderId="31" xfId="0" applyNumberFormat="1" applyFont="1" applyFill="1" applyBorder="1" applyAlignment="1">
      <alignment horizontal="right"/>
    </xf>
    <xf numFmtId="0" fontId="3" fillId="5" borderId="25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0" fillId="5" borderId="2" xfId="0" applyFill="1" applyBorder="1"/>
    <xf numFmtId="0" fontId="3" fillId="5" borderId="0" xfId="0" applyFont="1" applyFill="1" applyBorder="1" applyAlignment="1">
      <alignment horizontal="left"/>
    </xf>
    <xf numFmtId="44" fontId="5" fillId="5" borderId="17" xfId="0" applyNumberFormat="1" applyFont="1" applyFill="1" applyBorder="1" applyAlignment="1">
      <alignment horizontal="right"/>
    </xf>
    <xf numFmtId="44" fontId="33" fillId="3" borderId="17" xfId="0" applyNumberFormat="1" applyFont="1" applyFill="1" applyBorder="1"/>
    <xf numFmtId="44" fontId="33" fillId="0" borderId="17" xfId="0" applyNumberFormat="1" applyFont="1" applyBorder="1"/>
    <xf numFmtId="44" fontId="34" fillId="0" borderId="17" xfId="0" applyNumberFormat="1" applyFont="1" applyBorder="1"/>
    <xf numFmtId="44" fontId="35" fillId="3" borderId="9" xfId="0" applyNumberFormat="1" applyFont="1" applyFill="1" applyBorder="1"/>
    <xf numFmtId="14" fontId="14" fillId="3" borderId="30" xfId="0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44" fontId="14" fillId="0" borderId="6" xfId="0" applyNumberFormat="1" applyFont="1" applyBorder="1"/>
    <xf numFmtId="44" fontId="14" fillId="3" borderId="6" xfId="0" applyNumberFormat="1" applyFont="1" applyFill="1" applyBorder="1"/>
    <xf numFmtId="44" fontId="25" fillId="0" borderId="6" xfId="0" applyNumberFormat="1" applyFont="1" applyBorder="1"/>
    <xf numFmtId="44" fontId="25" fillId="3" borderId="6" xfId="0" applyNumberFormat="1" applyFont="1" applyFill="1" applyBorder="1"/>
    <xf numFmtId="44" fontId="14" fillId="3" borderId="9" xfId="0" applyNumberFormat="1" applyFont="1" applyFill="1" applyBorder="1"/>
    <xf numFmtId="44" fontId="36" fillId="0" borderId="19" xfId="0" applyNumberFormat="1" applyFont="1" applyBorder="1"/>
    <xf numFmtId="44" fontId="36" fillId="3" borderId="19" xfId="0" applyNumberFormat="1" applyFont="1" applyFill="1" applyBorder="1"/>
    <xf numFmtId="44" fontId="37" fillId="0" borderId="19" xfId="0" applyNumberFormat="1" applyFont="1" applyBorder="1"/>
    <xf numFmtId="44" fontId="37" fillId="3" borderId="19" xfId="0" applyNumberFormat="1" applyFont="1" applyFill="1" applyBorder="1"/>
    <xf numFmtId="44" fontId="36" fillId="3" borderId="29" xfId="0" applyNumberFormat="1" applyFont="1" applyFill="1" applyBorder="1"/>
    <xf numFmtId="44" fontId="38" fillId="3" borderId="40" xfId="0" applyNumberFormat="1" applyFont="1" applyFill="1" applyBorder="1"/>
    <xf numFmtId="0" fontId="36" fillId="4" borderId="11" xfId="0" applyFont="1" applyFill="1" applyBorder="1"/>
    <xf numFmtId="0" fontId="36" fillId="4" borderId="0" xfId="0" applyFont="1" applyFill="1" applyBorder="1"/>
    <xf numFmtId="0" fontId="36" fillId="4" borderId="16" xfId="0" applyFont="1" applyFill="1" applyBorder="1"/>
    <xf numFmtId="44" fontId="36" fillId="0" borderId="31" xfId="0" applyNumberFormat="1" applyFont="1" applyBorder="1"/>
    <xf numFmtId="44" fontId="36" fillId="3" borderId="31" xfId="0" applyNumberFormat="1" applyFont="1" applyFill="1" applyBorder="1"/>
    <xf numFmtId="44" fontId="37" fillId="0" borderId="31" xfId="0" applyNumberFormat="1" applyFont="1" applyBorder="1"/>
    <xf numFmtId="44" fontId="37" fillId="3" borderId="31" xfId="0" applyNumberFormat="1" applyFont="1" applyFill="1" applyBorder="1"/>
    <xf numFmtId="44" fontId="36" fillId="3" borderId="35" xfId="0" applyNumberFormat="1" applyFont="1" applyFill="1" applyBorder="1"/>
    <xf numFmtId="0" fontId="36" fillId="0" borderId="0" xfId="0" applyFont="1" applyFill="1" applyBorder="1"/>
    <xf numFmtId="0" fontId="36" fillId="0" borderId="0" xfId="0" applyFont="1"/>
    <xf numFmtId="44" fontId="39" fillId="0" borderId="31" xfId="0" applyNumberFormat="1" applyFont="1" applyBorder="1" applyAlignment="1">
      <alignment horizontal="right"/>
    </xf>
    <xf numFmtId="44" fontId="39" fillId="0" borderId="17" xfId="0" applyNumberFormat="1" applyFont="1" applyBorder="1" applyAlignment="1">
      <alignment horizontal="right"/>
    </xf>
    <xf numFmtId="44" fontId="39" fillId="5" borderId="31" xfId="0" applyNumberFormat="1" applyFont="1" applyFill="1" applyBorder="1" applyAlignment="1">
      <alignment horizontal="right"/>
    </xf>
    <xf numFmtId="44" fontId="39" fillId="5" borderId="17" xfId="0" applyNumberFormat="1" applyFont="1" applyFill="1" applyBorder="1" applyAlignment="1">
      <alignment horizontal="right"/>
    </xf>
    <xf numFmtId="44" fontId="39" fillId="2" borderId="31" xfId="0" applyNumberFormat="1" applyFont="1" applyFill="1" applyBorder="1" applyAlignment="1">
      <alignment horizontal="right"/>
    </xf>
    <xf numFmtId="44" fontId="39" fillId="2" borderId="17" xfId="0" applyNumberFormat="1" applyFont="1" applyFill="1" applyBorder="1" applyAlignment="1">
      <alignment horizontal="right"/>
    </xf>
    <xf numFmtId="44" fontId="40" fillId="5" borderId="31" xfId="0" applyNumberFormat="1" applyFont="1" applyFill="1" applyBorder="1" applyAlignment="1">
      <alignment horizontal="right"/>
    </xf>
    <xf numFmtId="44" fontId="34" fillId="0" borderId="31" xfId="0" applyNumberFormat="1" applyFont="1" applyBorder="1"/>
    <xf numFmtId="44" fontId="34" fillId="3" borderId="35" xfId="0" applyNumberFormat="1" applyFont="1" applyFill="1" applyBorder="1"/>
    <xf numFmtId="44" fontId="34" fillId="3" borderId="42" xfId="0" applyNumberFormat="1" applyFont="1" applyFill="1" applyBorder="1"/>
    <xf numFmtId="44" fontId="34" fillId="0" borderId="36" xfId="0" applyNumberFormat="1" applyFont="1" applyBorder="1"/>
    <xf numFmtId="44" fontId="34" fillId="0" borderId="44" xfId="0" applyNumberFormat="1" applyFont="1" applyBorder="1"/>
    <xf numFmtId="44" fontId="34" fillId="3" borderId="31" xfId="0" applyNumberFormat="1" applyFont="1" applyFill="1" applyBorder="1"/>
    <xf numFmtId="44" fontId="34" fillId="3" borderId="17" xfId="0" applyNumberFormat="1" applyFont="1" applyFill="1" applyBorder="1"/>
    <xf numFmtId="44" fontId="41" fillId="0" borderId="31" xfId="0" applyNumberFormat="1" applyFont="1" applyBorder="1"/>
    <xf numFmtId="44" fontId="41" fillId="0" borderId="17" xfId="0" applyNumberFormat="1" applyFont="1" applyBorder="1"/>
    <xf numFmtId="44" fontId="34" fillId="0" borderId="35" xfId="0" applyNumberFormat="1" applyFont="1" applyBorder="1"/>
    <xf numFmtId="44" fontId="34" fillId="0" borderId="42" xfId="0" applyNumberFormat="1" applyFont="1" applyBorder="1"/>
    <xf numFmtId="44" fontId="42" fillId="0" borderId="17" xfId="0" applyNumberFormat="1" applyFont="1" applyBorder="1"/>
    <xf numFmtId="44" fontId="41" fillId="3" borderId="31" xfId="0" applyNumberFormat="1" applyFont="1" applyFill="1" applyBorder="1"/>
    <xf numFmtId="44" fontId="42" fillId="3" borderId="17" xfId="0" applyNumberFormat="1" applyFont="1" applyFill="1" applyBorder="1"/>
    <xf numFmtId="0" fontId="3" fillId="0" borderId="7" xfId="0" applyFont="1" applyFill="1" applyBorder="1" applyAlignment="1">
      <alignment horizontal="left"/>
    </xf>
    <xf numFmtId="44" fontId="34" fillId="0" borderId="31" xfId="0" applyNumberFormat="1" applyFont="1" applyFill="1" applyBorder="1"/>
    <xf numFmtId="44" fontId="34" fillId="0" borderId="17" xfId="0" applyNumberFormat="1" applyFont="1" applyFill="1" applyBorder="1"/>
    <xf numFmtId="44" fontId="0" fillId="0" borderId="17" xfId="0" applyNumberFormat="1" applyFill="1" applyBorder="1"/>
    <xf numFmtId="0" fontId="3" fillId="3" borderId="31" xfId="0" applyFont="1" applyFill="1" applyBorder="1" applyAlignment="1">
      <alignment horizontal="left"/>
    </xf>
    <xf numFmtId="0" fontId="32" fillId="0" borderId="7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43" fillId="5" borderId="0" xfId="0" applyFont="1" applyFill="1" applyBorder="1" applyAlignment="1">
      <alignment horizontal="left"/>
    </xf>
    <xf numFmtId="0" fontId="4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44" fontId="0" fillId="5" borderId="17" xfId="0" applyNumberFormat="1" applyFill="1" applyBorder="1"/>
    <xf numFmtId="0" fontId="30" fillId="5" borderId="0" xfId="0" applyFont="1" applyFill="1" applyBorder="1"/>
    <xf numFmtId="0" fontId="0" fillId="5" borderId="0" xfId="0" applyFill="1" applyBorder="1"/>
    <xf numFmtId="164" fontId="34" fillId="0" borderId="31" xfId="0" applyNumberFormat="1" applyFont="1" applyFill="1" applyBorder="1"/>
    <xf numFmtId="164" fontId="34" fillId="0" borderId="17" xfId="0" applyNumberFormat="1" applyFont="1" applyFill="1" applyBorder="1"/>
    <xf numFmtId="164" fontId="34" fillId="5" borderId="31" xfId="0" applyNumberFormat="1" applyFont="1" applyFill="1" applyBorder="1"/>
    <xf numFmtId="164" fontId="34" fillId="5" borderId="17" xfId="0" applyNumberFormat="1" applyFont="1" applyFill="1" applyBorder="1"/>
    <xf numFmtId="0" fontId="5" fillId="0" borderId="7" xfId="0" applyFont="1" applyFill="1" applyBorder="1" applyAlignment="1">
      <alignment horizontal="left"/>
    </xf>
    <xf numFmtId="44" fontId="39" fillId="0" borderId="32" xfId="0" applyNumberFormat="1" applyFont="1" applyFill="1" applyBorder="1" applyAlignment="1">
      <alignment horizontal="right"/>
    </xf>
    <xf numFmtId="44" fontId="39" fillId="0" borderId="47" xfId="0" applyNumberFormat="1" applyFont="1" applyFill="1" applyBorder="1" applyAlignment="1">
      <alignment horizontal="right"/>
    </xf>
    <xf numFmtId="44" fontId="5" fillId="0" borderId="47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/>
    </xf>
    <xf numFmtId="44" fontId="44" fillId="0" borderId="17" xfId="0" applyNumberFormat="1" applyFont="1" applyBorder="1"/>
    <xf numFmtId="44" fontId="45" fillId="0" borderId="17" xfId="0" applyNumberFormat="1" applyFont="1" applyBorder="1" applyAlignment="1">
      <alignment horizontal="right"/>
    </xf>
    <xf numFmtId="0" fontId="3" fillId="5" borderId="8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4" fontId="39" fillId="5" borderId="34" xfId="0" applyNumberFormat="1" applyFont="1" applyFill="1" applyBorder="1" applyAlignment="1">
      <alignment horizontal="right"/>
    </xf>
    <xf numFmtId="44" fontId="39" fillId="5" borderId="18" xfId="0" applyNumberFormat="1" applyFont="1" applyFill="1" applyBorder="1" applyAlignment="1">
      <alignment horizontal="right"/>
    </xf>
    <xf numFmtId="44" fontId="5" fillId="5" borderId="18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0" fillId="5" borderId="1" xfId="0" applyFill="1" applyBorder="1"/>
    <xf numFmtId="0" fontId="14" fillId="0" borderId="0" xfId="0" applyFont="1" applyFill="1" applyAlignment="1"/>
    <xf numFmtId="0" fontId="2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6" borderId="0" xfId="0" applyFont="1" applyFill="1" applyBorder="1"/>
    <xf numFmtId="0" fontId="0" fillId="0" borderId="0" xfId="0" applyFont="1" applyFill="1" applyBorder="1"/>
    <xf numFmtId="0" fontId="0" fillId="6" borderId="0" xfId="0" applyFont="1" applyFill="1"/>
    <xf numFmtId="0" fontId="1" fillId="0" borderId="10" xfId="0" applyFont="1" applyFill="1" applyBorder="1" applyAlignment="1">
      <alignment horizontal="left"/>
    </xf>
    <xf numFmtId="44" fontId="0" fillId="0" borderId="6" xfId="0" applyNumberFormat="1" applyBorder="1"/>
    <xf numFmtId="44" fontId="0" fillId="0" borderId="6" xfId="0" applyNumberFormat="1" applyBorder="1" applyAlignment="1">
      <alignment horizontal="center"/>
    </xf>
    <xf numFmtId="0" fontId="0" fillId="7" borderId="0" xfId="0" applyFill="1"/>
    <xf numFmtId="164" fontId="0" fillId="7" borderId="31" xfId="0" applyNumberFormat="1" applyFill="1" applyBorder="1"/>
    <xf numFmtId="44" fontId="0" fillId="7" borderId="6" xfId="0" applyNumberFormat="1" applyFill="1" applyBorder="1"/>
    <xf numFmtId="0" fontId="5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44" fontId="49" fillId="0" borderId="9" xfId="0" applyNumberFormat="1" applyFont="1" applyBorder="1"/>
    <xf numFmtId="44" fontId="0" fillId="0" borderId="5" xfId="0" applyNumberFormat="1" applyBorder="1"/>
    <xf numFmtId="17" fontId="0" fillId="6" borderId="0" xfId="0" applyNumberFormat="1" applyFill="1" applyBorder="1"/>
    <xf numFmtId="0" fontId="5" fillId="7" borderId="25" xfId="0" applyFont="1" applyFill="1" applyBorder="1" applyAlignment="1">
      <alignment horizontal="left"/>
    </xf>
    <xf numFmtId="0" fontId="0" fillId="6" borderId="15" xfId="0" applyNumberFormat="1" applyFill="1" applyBorder="1" applyAlignment="1">
      <alignment horizontal="center"/>
    </xf>
    <xf numFmtId="0" fontId="0" fillId="6" borderId="16" xfId="0" applyNumberFormat="1" applyFill="1" applyBorder="1" applyAlignment="1">
      <alignment horizontal="center"/>
    </xf>
    <xf numFmtId="0" fontId="0" fillId="6" borderId="14" xfId="0" applyNumberFormat="1" applyFill="1" applyBorder="1" applyAlignment="1">
      <alignment horizontal="center"/>
    </xf>
    <xf numFmtId="0" fontId="1" fillId="0" borderId="2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1" fillId="6" borderId="50" xfId="0" applyFont="1" applyFill="1" applyBorder="1" applyAlignment="1">
      <alignment horizontal="center"/>
    </xf>
    <xf numFmtId="14" fontId="51" fillId="6" borderId="40" xfId="0" applyNumberFormat="1" applyFont="1" applyFill="1" applyBorder="1" applyAlignment="1">
      <alignment horizontal="center"/>
    </xf>
    <xf numFmtId="0" fontId="50" fillId="0" borderId="0" xfId="0" applyFont="1" applyBorder="1"/>
    <xf numFmtId="0" fontId="50" fillId="0" borderId="0" xfId="0" applyFont="1"/>
    <xf numFmtId="44" fontId="50" fillId="7" borderId="31" xfId="0" applyNumberFormat="1" applyFont="1" applyFill="1" applyBorder="1"/>
    <xf numFmtId="0" fontId="50" fillId="6" borderId="50" xfId="0" applyFont="1" applyFill="1" applyBorder="1" applyAlignment="1">
      <alignment horizontal="center"/>
    </xf>
    <xf numFmtId="14" fontId="50" fillId="6" borderId="40" xfId="0" applyNumberFormat="1" applyFont="1" applyFill="1" applyBorder="1" applyAlignment="1">
      <alignment horizontal="center"/>
    </xf>
    <xf numFmtId="14" fontId="55" fillId="6" borderId="40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50" fillId="6" borderId="0" xfId="0" applyFont="1" applyFill="1" applyBorder="1"/>
    <xf numFmtId="0" fontId="50" fillId="6" borderId="0" xfId="0" applyFont="1" applyFill="1"/>
    <xf numFmtId="44" fontId="50" fillId="0" borderId="5" xfId="0" applyNumberFormat="1" applyFont="1" applyBorder="1"/>
    <xf numFmtId="44" fontId="50" fillId="0" borderId="6" xfId="0" applyNumberFormat="1" applyFont="1" applyBorder="1"/>
    <xf numFmtId="44" fontId="54" fillId="0" borderId="35" xfId="0" applyNumberFormat="1" applyFont="1" applyBorder="1"/>
    <xf numFmtId="44" fontId="53" fillId="0" borderId="9" xfId="0" applyNumberFormat="1" applyFont="1" applyBorder="1"/>
    <xf numFmtId="44" fontId="54" fillId="0" borderId="0" xfId="0" applyNumberFormat="1" applyFont="1" applyFill="1"/>
    <xf numFmtId="0" fontId="0" fillId="0" borderId="10" xfId="0" applyFill="1" applyBorder="1"/>
    <xf numFmtId="0" fontId="0" fillId="0" borderId="11" xfId="0" applyFill="1" applyBorder="1"/>
    <xf numFmtId="0" fontId="0" fillId="0" borderId="11" xfId="0" applyFont="1" applyFill="1" applyBorder="1"/>
    <xf numFmtId="0" fontId="50" fillId="0" borderId="11" xfId="0" applyFont="1" applyBorder="1"/>
    <xf numFmtId="0" fontId="0" fillId="0" borderId="7" xfId="0" applyFill="1" applyBorder="1"/>
    <xf numFmtId="0" fontId="6" fillId="0" borderId="7" xfId="0" applyFont="1" applyFill="1" applyBorder="1" applyAlignment="1">
      <alignment horizontal="left"/>
    </xf>
    <xf numFmtId="44" fontId="50" fillId="0" borderId="6" xfId="0" applyNumberFormat="1" applyFont="1" applyFill="1" applyBorder="1"/>
    <xf numFmtId="164" fontId="52" fillId="0" borderId="6" xfId="0" applyNumberFormat="1" applyFont="1" applyFill="1" applyBorder="1"/>
    <xf numFmtId="0" fontId="7" fillId="0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0" fillId="0" borderId="16" xfId="0" applyFill="1" applyBorder="1"/>
    <xf numFmtId="44" fontId="50" fillId="0" borderId="30" xfId="0" applyNumberFormat="1" applyFont="1" applyBorder="1"/>
    <xf numFmtId="44" fontId="50" fillId="0" borderId="19" xfId="0" applyNumberFormat="1" applyFont="1" applyBorder="1"/>
    <xf numFmtId="0" fontId="1" fillId="6" borderId="1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0" fillId="6" borderId="11" xfId="0" applyFill="1" applyBorder="1"/>
    <xf numFmtId="0" fontId="55" fillId="6" borderId="50" xfId="0" applyFont="1" applyFill="1" applyBorder="1" applyAlignment="1">
      <alignment horizontal="center"/>
    </xf>
    <xf numFmtId="164" fontId="0" fillId="0" borderId="34" xfId="0" applyNumberFormat="1" applyBorder="1"/>
    <xf numFmtId="164" fontId="0" fillId="0" borderId="31" xfId="0" applyNumberFormat="1" applyBorder="1"/>
    <xf numFmtId="0" fontId="3" fillId="0" borderId="27" xfId="0" applyFont="1" applyBorder="1" applyAlignment="1">
      <alignment horizontal="left"/>
    </xf>
    <xf numFmtId="49" fontId="3" fillId="0" borderId="27" xfId="0" applyNumberFormat="1" applyFont="1" applyBorder="1" applyAlignment="1">
      <alignment horizontal="left"/>
    </xf>
    <xf numFmtId="44" fontId="47" fillId="0" borderId="6" xfId="0" applyNumberFormat="1" applyFont="1" applyBorder="1"/>
    <xf numFmtId="164" fontId="47" fillId="0" borderId="31" xfId="0" applyNumberFormat="1" applyFont="1" applyBorder="1"/>
    <xf numFmtId="164" fontId="56" fillId="0" borderId="31" xfId="0" applyNumberFormat="1" applyFont="1" applyBorder="1"/>
    <xf numFmtId="44" fontId="52" fillId="0" borderId="31" xfId="0" applyNumberFormat="1" applyFont="1" applyBorder="1"/>
    <xf numFmtId="164" fontId="52" fillId="0" borderId="19" xfId="0" applyNumberFormat="1" applyFont="1" applyBorder="1"/>
    <xf numFmtId="164" fontId="52" fillId="0" borderId="6" xfId="0" applyNumberFormat="1" applyFont="1" applyBorder="1"/>
    <xf numFmtId="164" fontId="0" fillId="0" borderId="35" xfId="0" applyNumberFormat="1" applyBorder="1"/>
    <xf numFmtId="164" fontId="57" fillId="0" borderId="35" xfId="0" applyNumberFormat="1" applyFont="1" applyBorder="1"/>
    <xf numFmtId="164" fontId="0" fillId="0" borderId="0" xfId="0" applyNumberFormat="1" applyBorder="1"/>
    <xf numFmtId="44" fontId="50" fillId="0" borderId="18" xfId="0" applyNumberFormat="1" applyFont="1" applyBorder="1"/>
    <xf numFmtId="44" fontId="50" fillId="0" borderId="17" xfId="0" applyNumberFormat="1" applyFont="1" applyBorder="1"/>
    <xf numFmtId="44" fontId="53" fillId="0" borderId="42" xfId="0" applyNumberFormat="1" applyFont="1" applyBorder="1"/>
    <xf numFmtId="0" fontId="0" fillId="4" borderId="10" xfId="0" applyFill="1" applyBorder="1"/>
    <xf numFmtId="0" fontId="0" fillId="4" borderId="11" xfId="0" applyFill="1" applyBorder="1"/>
    <xf numFmtId="0" fontId="0" fillId="6" borderId="11" xfId="0" applyFont="1" applyFill="1" applyBorder="1"/>
    <xf numFmtId="0" fontId="0" fillId="4" borderId="7" xfId="0" applyFill="1" applyBorder="1"/>
    <xf numFmtId="0" fontId="7" fillId="4" borderId="7" xfId="0" applyFont="1" applyFill="1" applyBorder="1" applyAlignment="1">
      <alignment horizontal="left"/>
    </xf>
    <xf numFmtId="0" fontId="48" fillId="6" borderId="50" xfId="0" applyFont="1" applyFill="1" applyBorder="1" applyAlignment="1">
      <alignment horizontal="center"/>
    </xf>
    <xf numFmtId="14" fontId="48" fillId="6" borderId="40" xfId="0" applyNumberFormat="1" applyFont="1" applyFill="1" applyBorder="1" applyAlignment="1">
      <alignment horizontal="center"/>
    </xf>
    <xf numFmtId="44" fontId="0" fillId="0" borderId="53" xfId="0" applyNumberFormat="1" applyBorder="1"/>
    <xf numFmtId="44" fontId="0" fillId="0" borderId="54" xfId="0" applyNumberFormat="1" applyBorder="1"/>
    <xf numFmtId="44" fontId="49" fillId="0" borderId="55" xfId="0" applyNumberFormat="1" applyFont="1" applyBorder="1"/>
    <xf numFmtId="44" fontId="0" fillId="0" borderId="30" xfId="0" applyNumberFormat="1" applyBorder="1"/>
    <xf numFmtId="44" fontId="0" fillId="0" borderId="19" xfId="0" applyNumberFormat="1" applyBorder="1"/>
    <xf numFmtId="44" fontId="49" fillId="0" borderId="29" xfId="0" applyNumberFormat="1" applyFont="1" applyBorder="1"/>
    <xf numFmtId="44" fontId="50" fillId="0" borderId="53" xfId="0" applyNumberFormat="1" applyFont="1" applyBorder="1"/>
    <xf numFmtId="44" fontId="50" fillId="0" borderId="54" xfId="0" applyNumberFormat="1" applyFont="1" applyBorder="1"/>
    <xf numFmtId="44" fontId="54" fillId="0" borderId="55" xfId="0" applyNumberFormat="1" applyFont="1" applyBorder="1"/>
    <xf numFmtId="0" fontId="51" fillId="6" borderId="10" xfId="0" applyFont="1" applyFill="1" applyBorder="1" applyAlignment="1">
      <alignment horizontal="center"/>
    </xf>
    <xf numFmtId="14" fontId="51" fillId="6" borderId="15" xfId="0" applyNumberFormat="1" applyFont="1" applyFill="1" applyBorder="1" applyAlignment="1">
      <alignment horizontal="center"/>
    </xf>
    <xf numFmtId="44" fontId="50" fillId="7" borderId="19" xfId="0" applyNumberFormat="1" applyFont="1" applyFill="1" applyBorder="1"/>
    <xf numFmtId="164" fontId="50" fillId="0" borderId="19" xfId="0" applyNumberFormat="1" applyFont="1" applyBorder="1"/>
    <xf numFmtId="44" fontId="52" fillId="0" borderId="19" xfId="0" applyNumberFormat="1" applyFont="1" applyBorder="1"/>
    <xf numFmtId="44" fontId="54" fillId="0" borderId="29" xfId="0" applyNumberFormat="1" applyFont="1" applyBorder="1"/>
    <xf numFmtId="0" fontId="50" fillId="6" borderId="56" xfId="0" applyFont="1" applyFill="1" applyBorder="1" applyAlignment="1">
      <alignment horizontal="center"/>
    </xf>
    <xf numFmtId="14" fontId="50" fillId="6" borderId="57" xfId="0" applyNumberFormat="1" applyFont="1" applyFill="1" applyBorder="1" applyAlignment="1">
      <alignment horizontal="center"/>
    </xf>
    <xf numFmtId="44" fontId="50" fillId="0" borderId="34" xfId="0" applyNumberFormat="1" applyFont="1" applyBorder="1"/>
    <xf numFmtId="44" fontId="50" fillId="0" borderId="31" xfId="0" applyNumberFormat="1" applyFont="1" applyBorder="1"/>
    <xf numFmtId="164" fontId="52" fillId="0" borderId="31" xfId="0" applyNumberFormat="1" applyFont="1" applyBorder="1"/>
    <xf numFmtId="0" fontId="50" fillId="6" borderId="11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31" xfId="0" applyFont="1" applyBorder="1" applyAlignment="1">
      <alignment horizontal="left"/>
    </xf>
    <xf numFmtId="49" fontId="3" fillId="0" borderId="31" xfId="0" applyNumberFormat="1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44" fontId="50" fillId="0" borderId="1" xfId="0" applyNumberFormat="1" applyFont="1" applyBorder="1"/>
    <xf numFmtId="44" fontId="50" fillId="0" borderId="2" xfId="0" applyNumberFormat="1" applyFont="1" applyBorder="1"/>
    <xf numFmtId="44" fontId="50" fillId="7" borderId="4" xfId="0" applyNumberFormat="1" applyFont="1" applyFill="1" applyBorder="1"/>
    <xf numFmtId="44" fontId="52" fillId="0" borderId="4" xfId="0" applyNumberFormat="1" applyFont="1" applyBorder="1"/>
    <xf numFmtId="164" fontId="52" fillId="0" borderId="2" xfId="0" applyNumberFormat="1" applyFont="1" applyBorder="1"/>
    <xf numFmtId="44" fontId="54" fillId="0" borderId="41" xfId="0" applyNumberFormat="1" applyFont="1" applyBorder="1"/>
    <xf numFmtId="44" fontId="50" fillId="7" borderId="6" xfId="0" applyNumberFormat="1" applyFont="1" applyFill="1" applyBorder="1"/>
    <xf numFmtId="44" fontId="52" fillId="0" borderId="6" xfId="0" applyNumberFormat="1" applyFont="1" applyBorder="1"/>
    <xf numFmtId="44" fontId="54" fillId="0" borderId="9" xfId="0" applyNumberFormat="1" applyFont="1" applyBorder="1"/>
    <xf numFmtId="0" fontId="5" fillId="0" borderId="31" xfId="0" applyFont="1" applyBorder="1"/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1" fillId="6" borderId="16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43" fillId="0" borderId="27" xfId="0" applyFont="1" applyBorder="1" applyAlignment="1">
      <alignment horizontal="left"/>
    </xf>
    <xf numFmtId="0" fontId="43" fillId="0" borderId="31" xfId="0" applyFont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5" fillId="0" borderId="34" xfId="0" applyFont="1" applyBorder="1"/>
    <xf numFmtId="0" fontId="5" fillId="0" borderId="30" xfId="0" applyFont="1" applyBorder="1"/>
    <xf numFmtId="49" fontId="3" fillId="0" borderId="31" xfId="0" applyNumberFormat="1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8" fillId="6" borderId="10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44" fontId="16" fillId="0" borderId="31" xfId="0" applyNumberFormat="1" applyFont="1" applyBorder="1" applyAlignment="1">
      <alignment horizontal="right"/>
    </xf>
    <xf numFmtId="44" fontId="16" fillId="0" borderId="19" xfId="0" applyNumberFormat="1" applyFont="1" applyBorder="1" applyAlignment="1">
      <alignment horizontal="right"/>
    </xf>
    <xf numFmtId="44" fontId="16" fillId="3" borderId="31" xfId="0" applyNumberFormat="1" applyFont="1" applyFill="1" applyBorder="1" applyAlignment="1">
      <alignment horizontal="right"/>
    </xf>
    <xf numFmtId="44" fontId="16" fillId="3" borderId="19" xfId="0" applyNumberFormat="1" applyFont="1" applyFill="1" applyBorder="1" applyAlignment="1">
      <alignment horizontal="right"/>
    </xf>
    <xf numFmtId="0" fontId="18" fillId="3" borderId="22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44" fontId="16" fillId="3" borderId="32" xfId="0" applyNumberFormat="1" applyFont="1" applyFill="1" applyBorder="1" applyAlignment="1">
      <alignment horizontal="right"/>
    </xf>
    <xf numFmtId="44" fontId="22" fillId="3" borderId="15" xfId="0" applyNumberFormat="1" applyFont="1" applyFill="1" applyBorder="1" applyAlignment="1">
      <alignment horizontal="right"/>
    </xf>
    <xf numFmtId="44" fontId="22" fillId="3" borderId="16" xfId="0" applyNumberFormat="1" applyFont="1" applyFill="1" applyBorder="1" applyAlignment="1">
      <alignment horizontal="right"/>
    </xf>
    <xf numFmtId="44" fontId="22" fillId="3" borderId="14" xfId="0" applyNumberFormat="1" applyFont="1" applyFill="1" applyBorder="1" applyAlignment="1">
      <alignment horizontal="right"/>
    </xf>
    <xf numFmtId="44" fontId="15" fillId="3" borderId="15" xfId="0" applyNumberFormat="1" applyFont="1" applyFill="1" applyBorder="1" applyAlignment="1">
      <alignment horizontal="right"/>
    </xf>
    <xf numFmtId="44" fontId="15" fillId="3" borderId="16" xfId="0" applyNumberFormat="1" applyFont="1" applyFill="1" applyBorder="1" applyAlignment="1">
      <alignment horizontal="right"/>
    </xf>
    <xf numFmtId="44" fontId="23" fillId="0" borderId="31" xfId="0" applyNumberFormat="1" applyFont="1" applyBorder="1" applyAlignment="1">
      <alignment horizontal="right"/>
    </xf>
    <xf numFmtId="44" fontId="23" fillId="0" borderId="19" xfId="0" applyNumberFormat="1" applyFont="1" applyBorder="1" applyAlignment="1">
      <alignment horizontal="right"/>
    </xf>
    <xf numFmtId="44" fontId="23" fillId="3" borderId="31" xfId="0" applyNumberFormat="1" applyFont="1" applyFill="1" applyBorder="1" applyAlignment="1">
      <alignment horizontal="right"/>
    </xf>
    <xf numFmtId="44" fontId="23" fillId="3" borderId="19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4" fontId="5" fillId="0" borderId="31" xfId="0" applyNumberFormat="1" applyFont="1" applyBorder="1" applyAlignment="1">
      <alignment horizontal="right"/>
    </xf>
    <xf numFmtId="44" fontId="5" fillId="0" borderId="19" xfId="0" applyNumberFormat="1" applyFont="1" applyBorder="1" applyAlignment="1">
      <alignment horizontal="right"/>
    </xf>
    <xf numFmtId="44" fontId="5" fillId="3" borderId="31" xfId="0" applyNumberFormat="1" applyFont="1" applyFill="1" applyBorder="1" applyAlignment="1">
      <alignment horizontal="right"/>
    </xf>
    <xf numFmtId="44" fontId="5" fillId="3" borderId="19" xfId="0" applyNumberFormat="1" applyFont="1" applyFill="1" applyBorder="1" applyAlignment="1">
      <alignment horizontal="right"/>
    </xf>
    <xf numFmtId="44" fontId="29" fillId="3" borderId="33" xfId="0" applyNumberFormat="1" applyFont="1" applyFill="1" applyBorder="1" applyAlignment="1">
      <alignment horizontal="right"/>
    </xf>
    <xf numFmtId="44" fontId="29" fillId="3" borderId="37" xfId="0" applyNumberFormat="1" applyFont="1" applyFill="1" applyBorder="1" applyAlignment="1">
      <alignment horizontal="right"/>
    </xf>
    <xf numFmtId="44" fontId="29" fillId="3" borderId="38" xfId="0" applyNumberFormat="1" applyFont="1" applyFill="1" applyBorder="1" applyAlignment="1">
      <alignment horizontal="right"/>
    </xf>
    <xf numFmtId="44" fontId="5" fillId="3" borderId="32" xfId="0" applyNumberFormat="1" applyFont="1" applyFill="1" applyBorder="1" applyAlignment="1">
      <alignment horizontal="right"/>
    </xf>
    <xf numFmtId="44" fontId="5" fillId="3" borderId="20" xfId="0" applyNumberFormat="1" applyFont="1" applyFill="1" applyBorder="1" applyAlignment="1">
      <alignment horizontal="right"/>
    </xf>
    <xf numFmtId="44" fontId="24" fillId="3" borderId="31" xfId="0" applyNumberFormat="1" applyFont="1" applyFill="1" applyBorder="1" applyAlignment="1">
      <alignment horizontal="right"/>
    </xf>
    <xf numFmtId="44" fontId="24" fillId="3" borderId="19" xfId="0" applyNumberFormat="1" applyFont="1" applyFill="1" applyBorder="1" applyAlignment="1">
      <alignment horizontal="right"/>
    </xf>
    <xf numFmtId="44" fontId="5" fillId="0" borderId="35" xfId="0" applyNumberFormat="1" applyFont="1" applyBorder="1" applyAlignment="1">
      <alignment horizontal="right"/>
    </xf>
    <xf numFmtId="44" fontId="5" fillId="0" borderId="29" xfId="0" applyNumberFormat="1" applyFont="1" applyBorder="1" applyAlignment="1">
      <alignment horizontal="right"/>
    </xf>
    <xf numFmtId="44" fontId="5" fillId="0" borderId="36" xfId="0" applyNumberFormat="1" applyFont="1" applyBorder="1" applyAlignment="1">
      <alignment horizontal="right"/>
    </xf>
    <xf numFmtId="44" fontId="5" fillId="0" borderId="43" xfId="0" applyNumberFormat="1" applyFont="1" applyBorder="1" applyAlignment="1">
      <alignment horizontal="right"/>
    </xf>
    <xf numFmtId="44" fontId="5" fillId="0" borderId="2" xfId="0" applyNumberFormat="1" applyFont="1" applyBorder="1" applyAlignment="1">
      <alignment horizontal="right"/>
    </xf>
    <xf numFmtId="44" fontId="5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44" fontId="24" fillId="0" borderId="31" xfId="0" applyNumberFormat="1" applyFont="1" applyBorder="1" applyAlignment="1">
      <alignment horizontal="right"/>
    </xf>
    <xf numFmtId="44" fontId="24" fillId="0" borderId="19" xfId="0" applyNumberFormat="1" applyFont="1" applyBorder="1" applyAlignment="1">
      <alignment horizontal="right"/>
    </xf>
    <xf numFmtId="44" fontId="5" fillId="3" borderId="35" xfId="0" applyNumberFormat="1" applyFont="1" applyFill="1" applyBorder="1" applyAlignment="1">
      <alignment horizontal="right"/>
    </xf>
    <xf numFmtId="44" fontId="5" fillId="3" borderId="29" xfId="0" applyNumberFormat="1" applyFont="1" applyFill="1" applyBorder="1" applyAlignment="1">
      <alignment horizontal="right"/>
    </xf>
    <xf numFmtId="44" fontId="24" fillId="5" borderId="31" xfId="0" applyNumberFormat="1" applyFont="1" applyFill="1" applyBorder="1" applyAlignment="1">
      <alignment horizontal="right"/>
    </xf>
    <xf numFmtId="44" fontId="24" fillId="5" borderId="19" xfId="0" applyNumberFormat="1" applyFont="1" applyFill="1" applyBorder="1" applyAlignment="1">
      <alignment horizontal="right"/>
    </xf>
    <xf numFmtId="44" fontId="5" fillId="5" borderId="31" xfId="0" applyNumberFormat="1" applyFont="1" applyFill="1" applyBorder="1" applyAlignment="1">
      <alignment horizontal="right"/>
    </xf>
    <xf numFmtId="44" fontId="5" fillId="5" borderId="19" xfId="0" applyNumberFormat="1" applyFont="1" applyFill="1" applyBorder="1" applyAlignment="1">
      <alignment horizontal="right"/>
    </xf>
    <xf numFmtId="44" fontId="5" fillId="0" borderId="32" xfId="0" applyNumberFormat="1" applyFont="1" applyFill="1" applyBorder="1" applyAlignment="1">
      <alignment horizontal="right"/>
    </xf>
    <xf numFmtId="44" fontId="5" fillId="0" borderId="20" xfId="0" applyNumberFormat="1" applyFont="1" applyFill="1" applyBorder="1" applyAlignment="1">
      <alignment horizontal="right"/>
    </xf>
    <xf numFmtId="44" fontId="5" fillId="5" borderId="34" xfId="0" applyNumberFormat="1" applyFont="1" applyFill="1" applyBorder="1" applyAlignment="1">
      <alignment horizontal="right"/>
    </xf>
    <xf numFmtId="44" fontId="5" fillId="5" borderId="30" xfId="0" applyNumberFormat="1" applyFont="1" applyFill="1" applyBorder="1" applyAlignment="1">
      <alignment horizontal="right"/>
    </xf>
    <xf numFmtId="0" fontId="18" fillId="3" borderId="39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7" fillId="3" borderId="34" xfId="0" applyFont="1" applyFill="1" applyBorder="1" applyAlignment="1">
      <alignment horizontal="center"/>
    </xf>
    <xf numFmtId="0" fontId="27" fillId="3" borderId="30" xfId="0" applyFont="1" applyFill="1" applyBorder="1" applyAlignment="1">
      <alignment horizontal="center"/>
    </xf>
    <xf numFmtId="0" fontId="26" fillId="3" borderId="3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6" fillId="3" borderId="30" xfId="0" applyFont="1" applyFill="1" applyBorder="1" applyAlignment="1">
      <alignment horizontal="center"/>
    </xf>
    <xf numFmtId="0" fontId="0" fillId="0" borderId="1" xfId="0" applyBorder="1" applyAlignment="1"/>
    <xf numFmtId="44" fontId="32" fillId="5" borderId="31" xfId="0" applyNumberFormat="1" applyFont="1" applyFill="1" applyBorder="1" applyAlignment="1">
      <alignment horizontal="right"/>
    </xf>
    <xf numFmtId="44" fontId="32" fillId="5" borderId="19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4" fontId="5" fillId="3" borderId="4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5" borderId="19" xfId="0" applyNumberFormat="1" applyFont="1" applyFill="1" applyBorder="1" applyAlignment="1">
      <alignment horizontal="right"/>
    </xf>
    <xf numFmtId="44" fontId="5" fillId="5" borderId="2" xfId="0" applyNumberFormat="1" applyFont="1" applyFill="1" applyBorder="1" applyAlignment="1">
      <alignment horizontal="right"/>
    </xf>
    <xf numFmtId="44" fontId="5" fillId="5" borderId="4" xfId="0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44" fontId="5" fillId="2" borderId="19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4" fontId="5" fillId="2" borderId="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171450</xdr:rowOff>
    </xdr:from>
    <xdr:to>
      <xdr:col>7</xdr:col>
      <xdr:colOff>238125</xdr:colOff>
      <xdr:row>5</xdr:row>
      <xdr:rowOff>114300</xdr:rowOff>
    </xdr:to>
    <xdr:pic>
      <xdr:nvPicPr>
        <xdr:cNvPr id="2049" name="img1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71450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171450</xdr:rowOff>
    </xdr:from>
    <xdr:to>
      <xdr:col>7</xdr:col>
      <xdr:colOff>161925</xdr:colOff>
      <xdr:row>5</xdr:row>
      <xdr:rowOff>114300</xdr:rowOff>
    </xdr:to>
    <xdr:pic>
      <xdr:nvPicPr>
        <xdr:cNvPr id="3073" name="img1.png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19050</xdr:rowOff>
    </xdr:from>
    <xdr:to>
      <xdr:col>7</xdr:col>
      <xdr:colOff>66675</xdr:colOff>
      <xdr:row>4</xdr:row>
      <xdr:rowOff>0</xdr:rowOff>
    </xdr:to>
    <xdr:pic>
      <xdr:nvPicPr>
        <xdr:cNvPr id="4097" name="img1.png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419100</xdr:colOff>
      <xdr:row>91</xdr:row>
      <xdr:rowOff>180975</xdr:rowOff>
    </xdr:from>
    <xdr:to>
      <xdr:col>75</xdr:col>
      <xdr:colOff>95250</xdr:colOff>
      <xdr:row>96</xdr:row>
      <xdr:rowOff>123825</xdr:rowOff>
    </xdr:to>
    <xdr:pic>
      <xdr:nvPicPr>
        <xdr:cNvPr id="1025" name="img1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60900" y="138398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</xdr:rowOff>
    </xdr:from>
    <xdr:to>
      <xdr:col>4</xdr:col>
      <xdr:colOff>276225</xdr:colOff>
      <xdr:row>4</xdr:row>
      <xdr:rowOff>0</xdr:rowOff>
    </xdr:to>
    <xdr:pic>
      <xdr:nvPicPr>
        <xdr:cNvPr id="1026" name="img1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</xdr:rowOff>
    </xdr:from>
    <xdr:to>
      <xdr:col>4</xdr:col>
      <xdr:colOff>276225</xdr:colOff>
      <xdr:row>4</xdr:row>
      <xdr:rowOff>0</xdr:rowOff>
    </xdr:to>
    <xdr:pic>
      <xdr:nvPicPr>
        <xdr:cNvPr id="1027" name="img1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22"/>
  <sheetViews>
    <sheetView tabSelected="1" topLeftCell="A34" zoomScaleNormal="100" zoomScaleSheetLayoutView="100" workbookViewId="0">
      <selection activeCell="AH51" sqref="AH51"/>
    </sheetView>
  </sheetViews>
  <sheetFormatPr defaultRowHeight="14.4" x14ac:dyDescent="0.3"/>
  <cols>
    <col min="1" max="1" width="2" customWidth="1"/>
    <col min="2" max="3" width="1" customWidth="1"/>
    <col min="4" max="4" width="2.88671875" customWidth="1"/>
    <col min="5" max="6" width="1" customWidth="1"/>
    <col min="7" max="7" width="3.88671875" customWidth="1"/>
    <col min="8" max="8" width="4.6640625" customWidth="1"/>
    <col min="9" max="9" width="1" customWidth="1"/>
    <col min="10" max="10" width="3.88671875" customWidth="1"/>
    <col min="11" max="11" width="1.88671875" customWidth="1"/>
    <col min="12" max="13" width="1" customWidth="1"/>
    <col min="14" max="14" width="3.88671875" customWidth="1"/>
    <col min="15" max="16" width="1" customWidth="1"/>
    <col min="17" max="17" width="2.88671875" customWidth="1"/>
    <col min="18" max="26" width="1" customWidth="1"/>
    <col min="27" max="28" width="1.88671875" customWidth="1"/>
    <col min="29" max="29" width="5.44140625" customWidth="1"/>
    <col min="30" max="30" width="2.88671875" hidden="1" customWidth="1"/>
    <col min="31" max="31" width="1" hidden="1" customWidth="1"/>
    <col min="32" max="32" width="17.5546875" customWidth="1"/>
    <col min="33" max="33" width="15.6640625" hidden="1" customWidth="1"/>
    <col min="34" max="34" width="16.33203125" style="291" customWidth="1"/>
    <col min="35" max="35" width="11.88671875" style="285" customWidth="1"/>
    <col min="36" max="36" width="8.6640625" style="285" customWidth="1"/>
    <col min="37" max="37" width="7.88671875" style="285" customWidth="1"/>
    <col min="38" max="38" width="8.33203125" style="285" customWidth="1"/>
    <col min="39" max="39" width="10.44140625" style="285" customWidth="1"/>
    <col min="40" max="40" width="8.109375" style="285" customWidth="1"/>
    <col min="41" max="41" width="12.21875" style="285" customWidth="1"/>
    <col min="42" max="42" width="8.33203125" style="285" customWidth="1"/>
    <col min="43" max="44" width="11.88671875" style="285" customWidth="1"/>
  </cols>
  <sheetData>
    <row r="1" spans="1:44" x14ac:dyDescent="0.3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1"/>
      <c r="AI1" s="302"/>
      <c r="AJ1" s="302"/>
      <c r="AK1" s="302"/>
      <c r="AL1" s="284"/>
      <c r="AM1" s="284"/>
      <c r="AN1" s="284"/>
      <c r="AO1" s="284"/>
      <c r="AP1" s="284"/>
      <c r="AQ1" s="284"/>
      <c r="AR1" s="284"/>
    </row>
    <row r="2" spans="1:44" x14ac:dyDescent="0.3">
      <c r="A2" s="30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262"/>
      <c r="AI2" s="284"/>
      <c r="AJ2" s="284"/>
      <c r="AK2" s="284"/>
      <c r="AL2" s="284"/>
      <c r="AM2" s="284"/>
      <c r="AN2" s="284"/>
      <c r="AO2" s="284"/>
      <c r="AP2" s="284"/>
      <c r="AQ2" s="284"/>
      <c r="AR2" s="284"/>
    </row>
    <row r="3" spans="1:44" x14ac:dyDescent="0.3">
      <c r="A3" s="30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262"/>
      <c r="AI3" s="284"/>
      <c r="AJ3" s="284"/>
      <c r="AK3" s="284"/>
      <c r="AL3" s="284"/>
      <c r="AM3" s="284"/>
      <c r="AN3" s="284"/>
      <c r="AO3" s="284"/>
      <c r="AP3" s="284"/>
      <c r="AQ3" s="284"/>
      <c r="AR3" s="284"/>
    </row>
    <row r="4" spans="1:44" x14ac:dyDescent="0.3">
      <c r="A4" s="240"/>
      <c r="B4" s="42"/>
      <c r="C4" s="42"/>
      <c r="D4" s="42"/>
      <c r="E4" s="42"/>
      <c r="F4" s="42"/>
      <c r="G4" s="42"/>
      <c r="H4" s="42"/>
      <c r="I4" s="42"/>
      <c r="J4" s="42" t="s">
        <v>0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256" t="s">
        <v>1</v>
      </c>
      <c r="Y4" s="256"/>
      <c r="Z4" s="256"/>
      <c r="AA4" s="256"/>
      <c r="AB4" s="256"/>
      <c r="AC4" s="256"/>
      <c r="AD4" s="256"/>
      <c r="AE4" s="256"/>
      <c r="AF4" s="256"/>
      <c r="AG4" s="37"/>
      <c r="AH4" s="262"/>
      <c r="AI4" s="284"/>
      <c r="AJ4" s="284"/>
      <c r="AK4" s="284"/>
      <c r="AL4" s="284"/>
      <c r="AM4" s="284"/>
      <c r="AN4" s="284"/>
      <c r="AO4" s="284"/>
      <c r="AP4" s="284"/>
      <c r="AQ4" s="284"/>
      <c r="AR4" s="284"/>
    </row>
    <row r="5" spans="1:44" x14ac:dyDescent="0.3">
      <c r="A5" s="240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281" t="s">
        <v>2</v>
      </c>
      <c r="Y5" s="281"/>
      <c r="Z5" s="281"/>
      <c r="AA5" s="281"/>
      <c r="AB5" s="281"/>
      <c r="AC5" s="281"/>
      <c r="AD5" s="281"/>
      <c r="AE5" s="281"/>
      <c r="AF5" s="281"/>
      <c r="AG5" s="37"/>
      <c r="AH5" s="262"/>
      <c r="AI5" s="284"/>
      <c r="AJ5" s="284"/>
      <c r="AK5" s="284"/>
      <c r="AL5" s="284"/>
      <c r="AM5" s="284"/>
      <c r="AN5" s="284"/>
      <c r="AO5" s="284"/>
      <c r="AP5" s="284"/>
      <c r="AQ5" s="284"/>
      <c r="AR5" s="284"/>
    </row>
    <row r="6" spans="1:44" x14ac:dyDescent="0.3">
      <c r="A6" s="240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81" t="s">
        <v>3</v>
      </c>
      <c r="Y6" s="281"/>
      <c r="Z6" s="281"/>
      <c r="AA6" s="281"/>
      <c r="AB6" s="281"/>
      <c r="AC6" s="281"/>
      <c r="AD6" s="281"/>
      <c r="AE6" s="281"/>
      <c r="AF6" s="281"/>
      <c r="AG6" s="37"/>
      <c r="AH6" s="262"/>
      <c r="AI6" s="284"/>
      <c r="AJ6" s="284"/>
      <c r="AK6" s="284"/>
      <c r="AL6" s="284"/>
      <c r="AM6" s="284"/>
      <c r="AN6" s="284"/>
      <c r="AO6" s="284"/>
      <c r="AP6" s="284"/>
      <c r="AQ6" s="284"/>
      <c r="AR6" s="284"/>
    </row>
    <row r="7" spans="1:44" x14ac:dyDescent="0.3">
      <c r="A7" s="30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37"/>
      <c r="AH7" s="262"/>
      <c r="AI7" s="284"/>
      <c r="AJ7" s="284"/>
      <c r="AK7" s="284"/>
      <c r="AL7" s="284"/>
      <c r="AM7" s="284"/>
      <c r="AN7" s="284"/>
      <c r="AO7" s="284"/>
      <c r="AP7" s="284"/>
      <c r="AQ7" s="284"/>
      <c r="AR7" s="284"/>
    </row>
    <row r="8" spans="1:44" ht="16.8" thickBot="1" x14ac:dyDescent="0.35">
      <c r="A8" s="307" t="s">
        <v>239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9"/>
      <c r="AH8" s="262"/>
      <c r="AI8" s="284"/>
      <c r="AJ8" s="284"/>
      <c r="AK8" s="284"/>
      <c r="AL8" s="284"/>
      <c r="AM8" s="284"/>
      <c r="AN8" s="284"/>
      <c r="AO8" s="284"/>
      <c r="AP8" s="284"/>
      <c r="AQ8" s="284"/>
      <c r="AR8" s="284"/>
    </row>
    <row r="9" spans="1:44" x14ac:dyDescent="0.3">
      <c r="A9" s="312" t="s">
        <v>5</v>
      </c>
      <c r="B9" s="313"/>
      <c r="C9" s="313"/>
      <c r="D9" s="313"/>
      <c r="E9" s="313" t="s">
        <v>6</v>
      </c>
      <c r="F9" s="313"/>
      <c r="G9" s="313"/>
      <c r="H9" s="386" t="s">
        <v>7</v>
      </c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7"/>
      <c r="AD9" s="402" t="s">
        <v>189</v>
      </c>
      <c r="AE9" s="403"/>
      <c r="AF9" s="404"/>
      <c r="AG9" s="314" t="s">
        <v>228</v>
      </c>
      <c r="AH9" s="315" t="s">
        <v>241</v>
      </c>
      <c r="AI9" s="348" t="s">
        <v>240</v>
      </c>
      <c r="AJ9" s="354" t="s">
        <v>243</v>
      </c>
      <c r="AK9" s="287" t="s">
        <v>244</v>
      </c>
      <c r="AL9" s="287" t="s">
        <v>245</v>
      </c>
      <c r="AM9" s="287" t="s">
        <v>247</v>
      </c>
      <c r="AN9" s="287" t="s">
        <v>182</v>
      </c>
      <c r="AO9" s="287" t="s">
        <v>205</v>
      </c>
      <c r="AP9" s="287" t="s">
        <v>210</v>
      </c>
      <c r="AQ9" s="287" t="s">
        <v>248</v>
      </c>
      <c r="AR9" s="287" t="s">
        <v>265</v>
      </c>
    </row>
    <row r="10" spans="1:44" ht="15" thickBot="1" x14ac:dyDescent="0.35">
      <c r="A10" s="388" t="s">
        <v>8</v>
      </c>
      <c r="B10" s="377"/>
      <c r="C10" s="377"/>
      <c r="D10" s="377"/>
      <c r="E10" s="377" t="s">
        <v>9</v>
      </c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8"/>
      <c r="AD10" s="405">
        <v>2020</v>
      </c>
      <c r="AE10" s="406"/>
      <c r="AF10" s="407"/>
      <c r="AG10" s="275" t="s">
        <v>229</v>
      </c>
      <c r="AH10" s="289" t="s">
        <v>188</v>
      </c>
      <c r="AI10" s="349">
        <v>43843</v>
      </c>
      <c r="AJ10" s="355">
        <v>43898</v>
      </c>
      <c r="AK10" s="288">
        <v>43957</v>
      </c>
      <c r="AL10" s="288">
        <v>43969</v>
      </c>
      <c r="AM10" s="288">
        <v>44011</v>
      </c>
      <c r="AN10" s="288">
        <v>44027</v>
      </c>
      <c r="AO10" s="288">
        <v>44055</v>
      </c>
      <c r="AP10" s="288">
        <v>44070</v>
      </c>
      <c r="AQ10" s="288">
        <v>44104</v>
      </c>
      <c r="AR10" s="288">
        <v>44176</v>
      </c>
    </row>
    <row r="11" spans="1:44" x14ac:dyDescent="0.3">
      <c r="A11" s="379" t="s">
        <v>10</v>
      </c>
      <c r="B11" s="380"/>
      <c r="C11" s="380"/>
      <c r="D11" s="380"/>
      <c r="E11" s="363" t="s">
        <v>11</v>
      </c>
      <c r="F11" s="363"/>
      <c r="G11" s="363"/>
      <c r="H11" s="394" t="s">
        <v>12</v>
      </c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5"/>
      <c r="AD11" s="274"/>
      <c r="AE11" s="274">
        <v>2200000</v>
      </c>
      <c r="AF11" s="274">
        <v>2500000</v>
      </c>
      <c r="AG11" s="328">
        <v>1419730.37</v>
      </c>
      <c r="AH11" s="316">
        <f t="shared" ref="AH11:AH29" si="0">AF11+AI11+AJ11+AK11+AL11+AM11+AN11+AO11+AP11+AQ11+AR11</f>
        <v>2709000</v>
      </c>
      <c r="AI11" s="310"/>
      <c r="AJ11" s="356"/>
      <c r="AK11" s="294"/>
      <c r="AL11" s="364"/>
      <c r="AM11" s="294"/>
      <c r="AN11" s="294"/>
      <c r="AO11" s="294"/>
      <c r="AP11" s="294"/>
      <c r="AQ11" s="294"/>
      <c r="AR11" s="294">
        <v>209000</v>
      </c>
    </row>
    <row r="12" spans="1:44" x14ac:dyDescent="0.3">
      <c r="A12" s="381" t="s">
        <v>10</v>
      </c>
      <c r="B12" s="382"/>
      <c r="C12" s="382"/>
      <c r="D12" s="382"/>
      <c r="E12" s="361" t="s">
        <v>13</v>
      </c>
      <c r="F12" s="361"/>
      <c r="G12" s="361"/>
      <c r="H12" s="373" t="s">
        <v>14</v>
      </c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274"/>
      <c r="AE12" s="274">
        <v>40000</v>
      </c>
      <c r="AF12" s="274">
        <v>70000</v>
      </c>
      <c r="AG12" s="316">
        <v>55994.31</v>
      </c>
      <c r="AH12" s="316">
        <f t="shared" si="0"/>
        <v>45000</v>
      </c>
      <c r="AI12" s="311"/>
      <c r="AJ12" s="357"/>
      <c r="AK12" s="295"/>
      <c r="AL12" s="365"/>
      <c r="AM12" s="295"/>
      <c r="AN12" s="295"/>
      <c r="AO12" s="295"/>
      <c r="AP12" s="295"/>
      <c r="AQ12" s="295"/>
      <c r="AR12" s="295">
        <v>-25000</v>
      </c>
    </row>
    <row r="13" spans="1:44" x14ac:dyDescent="0.3">
      <c r="A13" s="381" t="s">
        <v>10</v>
      </c>
      <c r="B13" s="382"/>
      <c r="C13" s="382"/>
      <c r="D13" s="382"/>
      <c r="E13" s="361" t="s">
        <v>15</v>
      </c>
      <c r="F13" s="361"/>
      <c r="G13" s="361"/>
      <c r="H13" s="373" t="s">
        <v>16</v>
      </c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3"/>
      <c r="AD13" s="265"/>
      <c r="AE13" s="265">
        <v>220000</v>
      </c>
      <c r="AF13" s="265">
        <v>220000</v>
      </c>
      <c r="AG13" s="317">
        <v>139071.51999999999</v>
      </c>
      <c r="AH13" s="316">
        <f t="shared" si="0"/>
        <v>272000</v>
      </c>
      <c r="AI13" s="311"/>
      <c r="AJ13" s="357"/>
      <c r="AK13" s="295"/>
      <c r="AL13" s="365"/>
      <c r="AM13" s="295"/>
      <c r="AN13" s="295"/>
      <c r="AO13" s="295"/>
      <c r="AP13" s="295"/>
      <c r="AQ13" s="295"/>
      <c r="AR13" s="295">
        <v>52000</v>
      </c>
    </row>
    <row r="14" spans="1:44" x14ac:dyDescent="0.3">
      <c r="A14" s="381" t="s">
        <v>10</v>
      </c>
      <c r="B14" s="382"/>
      <c r="C14" s="382"/>
      <c r="D14" s="382"/>
      <c r="E14" s="361" t="s">
        <v>17</v>
      </c>
      <c r="F14" s="361"/>
      <c r="G14" s="361"/>
      <c r="H14" s="373" t="s">
        <v>18</v>
      </c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265"/>
      <c r="AE14" s="265">
        <v>2000000</v>
      </c>
      <c r="AF14" s="265">
        <v>2100000</v>
      </c>
      <c r="AG14" s="317">
        <v>1495370.3</v>
      </c>
      <c r="AH14" s="316">
        <f t="shared" si="0"/>
        <v>2034000</v>
      </c>
      <c r="AI14" s="311"/>
      <c r="AJ14" s="357"/>
      <c r="AK14" s="295"/>
      <c r="AL14" s="365"/>
      <c r="AM14" s="295"/>
      <c r="AN14" s="295"/>
      <c r="AO14" s="295"/>
      <c r="AP14" s="295"/>
      <c r="AQ14" s="295"/>
      <c r="AR14" s="295">
        <v>-66000</v>
      </c>
    </row>
    <row r="15" spans="1:44" x14ac:dyDescent="0.3">
      <c r="A15" s="381" t="s">
        <v>10</v>
      </c>
      <c r="B15" s="382"/>
      <c r="C15" s="382"/>
      <c r="D15" s="382"/>
      <c r="E15" s="362" t="s">
        <v>220</v>
      </c>
      <c r="F15" s="361"/>
      <c r="G15" s="361"/>
      <c r="H15" s="373" t="s">
        <v>221</v>
      </c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265"/>
      <c r="AE15" s="265">
        <v>70000</v>
      </c>
      <c r="AF15" s="265">
        <v>45000</v>
      </c>
      <c r="AG15" s="317">
        <v>0</v>
      </c>
      <c r="AH15" s="316">
        <f t="shared" si="0"/>
        <v>76380</v>
      </c>
      <c r="AI15" s="311"/>
      <c r="AJ15" s="357"/>
      <c r="AK15" s="295"/>
      <c r="AL15" s="365"/>
      <c r="AM15" s="295">
        <v>31380</v>
      </c>
      <c r="AN15" s="295"/>
      <c r="AO15" s="295"/>
      <c r="AP15" s="295"/>
      <c r="AQ15" s="295"/>
      <c r="AR15" s="295">
        <v>0</v>
      </c>
    </row>
    <row r="16" spans="1:44" x14ac:dyDescent="0.3">
      <c r="A16" s="381" t="s">
        <v>10</v>
      </c>
      <c r="B16" s="382"/>
      <c r="C16" s="382"/>
      <c r="D16" s="382"/>
      <c r="E16" s="361" t="s">
        <v>19</v>
      </c>
      <c r="F16" s="361"/>
      <c r="G16" s="361"/>
      <c r="H16" s="373" t="s">
        <v>20</v>
      </c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265"/>
      <c r="AE16" s="265">
        <v>4600000</v>
      </c>
      <c r="AF16" s="265">
        <v>4600000</v>
      </c>
      <c r="AG16" s="317">
        <v>2867194.62</v>
      </c>
      <c r="AH16" s="316">
        <f t="shared" si="0"/>
        <v>5570000</v>
      </c>
      <c r="AI16" s="311"/>
      <c r="AJ16" s="357"/>
      <c r="AK16" s="295"/>
      <c r="AL16" s="365"/>
      <c r="AM16" s="295"/>
      <c r="AN16" s="295"/>
      <c r="AO16" s="295"/>
      <c r="AP16" s="295"/>
      <c r="AQ16" s="295"/>
      <c r="AR16" s="295">
        <v>970000</v>
      </c>
    </row>
    <row r="17" spans="1:47" x14ac:dyDescent="0.3">
      <c r="A17" s="381" t="s">
        <v>10</v>
      </c>
      <c r="B17" s="382"/>
      <c r="C17" s="382"/>
      <c r="D17" s="382"/>
      <c r="E17" s="361" t="s">
        <v>21</v>
      </c>
      <c r="F17" s="361"/>
      <c r="G17" s="361"/>
      <c r="H17" s="373" t="s">
        <v>22</v>
      </c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265"/>
      <c r="AE17" s="265">
        <v>30000</v>
      </c>
      <c r="AF17" s="265">
        <v>50000</v>
      </c>
      <c r="AG17" s="317">
        <v>120026</v>
      </c>
      <c r="AH17" s="316">
        <f t="shared" si="0"/>
        <v>24000</v>
      </c>
      <c r="AI17" s="311"/>
      <c r="AJ17" s="357"/>
      <c r="AK17" s="295"/>
      <c r="AL17" s="365"/>
      <c r="AM17" s="295"/>
      <c r="AN17" s="295"/>
      <c r="AO17" s="295"/>
      <c r="AP17" s="295"/>
      <c r="AQ17" s="295"/>
      <c r="AR17" s="295">
        <v>-26000</v>
      </c>
    </row>
    <row r="18" spans="1:47" x14ac:dyDescent="0.3">
      <c r="A18" s="381" t="s">
        <v>10</v>
      </c>
      <c r="B18" s="382"/>
      <c r="C18" s="382"/>
      <c r="D18" s="382"/>
      <c r="E18" s="361" t="s">
        <v>23</v>
      </c>
      <c r="F18" s="361"/>
      <c r="G18" s="361"/>
      <c r="H18" s="373" t="s">
        <v>24</v>
      </c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265"/>
      <c r="AE18" s="265">
        <f t="shared" ref="AE18" si="1">AD18/10*12</f>
        <v>0</v>
      </c>
      <c r="AF18" s="265">
        <v>9000</v>
      </c>
      <c r="AG18" s="317">
        <v>3295</v>
      </c>
      <c r="AH18" s="316">
        <f t="shared" si="0"/>
        <v>200</v>
      </c>
      <c r="AI18" s="311"/>
      <c r="AJ18" s="357"/>
      <c r="AK18" s="295"/>
      <c r="AL18" s="365"/>
      <c r="AM18" s="295"/>
      <c r="AN18" s="295"/>
      <c r="AO18" s="295"/>
      <c r="AP18" s="295"/>
      <c r="AQ18" s="295"/>
      <c r="AR18" s="295">
        <v>-8800</v>
      </c>
    </row>
    <row r="19" spans="1:47" x14ac:dyDescent="0.3">
      <c r="A19" s="381" t="s">
        <v>10</v>
      </c>
      <c r="B19" s="382"/>
      <c r="C19" s="382"/>
      <c r="D19" s="382"/>
      <c r="E19" s="361" t="s">
        <v>25</v>
      </c>
      <c r="F19" s="361"/>
      <c r="G19" s="361"/>
      <c r="H19" s="373" t="s">
        <v>26</v>
      </c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265"/>
      <c r="AE19" s="265">
        <v>420000</v>
      </c>
      <c r="AF19" s="265">
        <v>420000</v>
      </c>
      <c r="AG19" s="317">
        <v>327868</v>
      </c>
      <c r="AH19" s="316">
        <f t="shared" si="0"/>
        <v>376000</v>
      </c>
      <c r="AI19" s="311"/>
      <c r="AJ19" s="357"/>
      <c r="AK19" s="295"/>
      <c r="AL19" s="365"/>
      <c r="AM19" s="295"/>
      <c r="AN19" s="295"/>
      <c r="AO19" s="295"/>
      <c r="AP19" s="295"/>
      <c r="AQ19" s="295"/>
      <c r="AR19" s="295">
        <v>-44000</v>
      </c>
    </row>
    <row r="20" spans="1:47" x14ac:dyDescent="0.3">
      <c r="A20" s="381" t="s">
        <v>10</v>
      </c>
      <c r="B20" s="382"/>
      <c r="C20" s="382"/>
      <c r="D20" s="382"/>
      <c r="E20" s="361" t="s">
        <v>27</v>
      </c>
      <c r="F20" s="361"/>
      <c r="G20" s="361"/>
      <c r="H20" s="373" t="s">
        <v>28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265"/>
      <c r="AE20" s="265">
        <v>20000</v>
      </c>
      <c r="AF20" s="265">
        <v>20000</v>
      </c>
      <c r="AG20" s="317">
        <v>18134</v>
      </c>
      <c r="AH20" s="316">
        <f t="shared" si="0"/>
        <v>18000</v>
      </c>
      <c r="AI20" s="311"/>
      <c r="AJ20" s="357"/>
      <c r="AK20" s="295"/>
      <c r="AL20" s="365"/>
      <c r="AM20" s="295"/>
      <c r="AN20" s="295"/>
      <c r="AO20" s="295"/>
      <c r="AP20" s="295"/>
      <c r="AQ20" s="295"/>
      <c r="AR20" s="295">
        <v>-2000</v>
      </c>
    </row>
    <row r="21" spans="1:47" x14ac:dyDescent="0.3">
      <c r="A21" s="381" t="s">
        <v>10</v>
      </c>
      <c r="B21" s="382"/>
      <c r="C21" s="382"/>
      <c r="D21" s="382"/>
      <c r="E21" s="361" t="s">
        <v>31</v>
      </c>
      <c r="F21" s="361"/>
      <c r="G21" s="361"/>
      <c r="H21" s="373" t="s">
        <v>32</v>
      </c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265"/>
      <c r="AE21" s="265">
        <v>12000</v>
      </c>
      <c r="AF21" s="265">
        <v>12000</v>
      </c>
      <c r="AG21" s="317">
        <v>4090</v>
      </c>
      <c r="AH21" s="316">
        <f t="shared" si="0"/>
        <v>8500</v>
      </c>
      <c r="AI21" s="311"/>
      <c r="AJ21" s="357"/>
      <c r="AK21" s="295"/>
      <c r="AL21" s="365"/>
      <c r="AM21" s="295"/>
      <c r="AN21" s="295"/>
      <c r="AO21" s="295"/>
      <c r="AP21" s="295"/>
      <c r="AQ21" s="295"/>
      <c r="AR21" s="295">
        <v>-3500</v>
      </c>
    </row>
    <row r="22" spans="1:47" x14ac:dyDescent="0.3">
      <c r="A22" s="381" t="s">
        <v>10</v>
      </c>
      <c r="B22" s="382"/>
      <c r="C22" s="382"/>
      <c r="D22" s="382"/>
      <c r="E22" s="383">
        <v>1381</v>
      </c>
      <c r="F22" s="383"/>
      <c r="G22" s="383"/>
      <c r="H22" s="373" t="s">
        <v>230</v>
      </c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265"/>
      <c r="AE22" s="265">
        <v>50000</v>
      </c>
      <c r="AF22" s="265">
        <v>50000</v>
      </c>
      <c r="AG22" s="317">
        <v>24217.84</v>
      </c>
      <c r="AH22" s="316">
        <f t="shared" si="0"/>
        <v>76500</v>
      </c>
      <c r="AI22" s="311"/>
      <c r="AJ22" s="357"/>
      <c r="AK22" s="295"/>
      <c r="AL22" s="365"/>
      <c r="AM22" s="295"/>
      <c r="AN22" s="295"/>
      <c r="AO22" s="295"/>
      <c r="AP22" s="295"/>
      <c r="AQ22" s="295"/>
      <c r="AR22" s="295">
        <v>26500</v>
      </c>
    </row>
    <row r="23" spans="1:47" x14ac:dyDescent="0.3">
      <c r="A23" s="381" t="s">
        <v>10</v>
      </c>
      <c r="B23" s="382"/>
      <c r="C23" s="382"/>
      <c r="D23" s="382"/>
      <c r="E23" s="383">
        <v>1382</v>
      </c>
      <c r="F23" s="383"/>
      <c r="G23" s="383"/>
      <c r="H23" s="373" t="s">
        <v>249</v>
      </c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265"/>
      <c r="AE23" s="265">
        <v>50000</v>
      </c>
      <c r="AF23" s="265">
        <v>50000</v>
      </c>
      <c r="AG23" s="317">
        <v>24217.84</v>
      </c>
      <c r="AH23" s="316">
        <f t="shared" si="0"/>
        <v>100</v>
      </c>
      <c r="AI23" s="311"/>
      <c r="AJ23" s="357"/>
      <c r="AK23" s="295"/>
      <c r="AL23" s="365"/>
      <c r="AM23" s="295"/>
      <c r="AN23" s="295"/>
      <c r="AO23" s="295"/>
      <c r="AP23" s="295"/>
      <c r="AQ23" s="295"/>
      <c r="AR23" s="295">
        <v>-49900</v>
      </c>
    </row>
    <row r="24" spans="1:47" x14ac:dyDescent="0.3">
      <c r="A24" s="381" t="s">
        <v>10</v>
      </c>
      <c r="B24" s="382"/>
      <c r="C24" s="382"/>
      <c r="D24" s="382"/>
      <c r="E24" s="361" t="s">
        <v>33</v>
      </c>
      <c r="F24" s="361"/>
      <c r="G24" s="361"/>
      <c r="H24" s="373" t="s">
        <v>34</v>
      </c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265"/>
      <c r="AE24" s="265">
        <v>380000</v>
      </c>
      <c r="AF24" s="265">
        <v>380000</v>
      </c>
      <c r="AG24" s="317">
        <v>301714.19</v>
      </c>
      <c r="AH24" s="316">
        <f t="shared" si="0"/>
        <v>360000</v>
      </c>
      <c r="AI24" s="311"/>
      <c r="AJ24" s="357"/>
      <c r="AK24" s="295"/>
      <c r="AL24" s="365"/>
      <c r="AM24" s="295"/>
      <c r="AN24" s="295"/>
      <c r="AO24" s="295"/>
      <c r="AP24" s="295"/>
      <c r="AQ24" s="295"/>
      <c r="AR24" s="295">
        <v>-20000</v>
      </c>
      <c r="AS24" s="3"/>
      <c r="AT24" s="3"/>
      <c r="AU24" s="3"/>
    </row>
    <row r="25" spans="1:47" x14ac:dyDescent="0.3">
      <c r="A25" s="381" t="s">
        <v>10</v>
      </c>
      <c r="B25" s="382"/>
      <c r="C25" s="382"/>
      <c r="D25" s="382"/>
      <c r="E25" s="383">
        <v>4111</v>
      </c>
      <c r="F25" s="383"/>
      <c r="G25" s="383"/>
      <c r="H25" s="373" t="s">
        <v>261</v>
      </c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265"/>
      <c r="AE25" s="265">
        <v>35000</v>
      </c>
      <c r="AF25" s="265">
        <v>35000</v>
      </c>
      <c r="AG25" s="317">
        <v>334026</v>
      </c>
      <c r="AH25" s="316">
        <f t="shared" si="0"/>
        <v>47000</v>
      </c>
      <c r="AI25" s="311"/>
      <c r="AJ25" s="357"/>
      <c r="AK25" s="295"/>
      <c r="AL25" s="365"/>
      <c r="AM25" s="295"/>
      <c r="AN25" s="295"/>
      <c r="AO25" s="295">
        <v>12000</v>
      </c>
      <c r="AP25" s="295"/>
      <c r="AQ25" s="295"/>
      <c r="AR25" s="295">
        <v>0</v>
      </c>
      <c r="AS25" s="3"/>
      <c r="AT25" s="3"/>
      <c r="AU25" s="3"/>
    </row>
    <row r="26" spans="1:47" x14ac:dyDescent="0.3">
      <c r="A26" s="381" t="s">
        <v>10</v>
      </c>
      <c r="B26" s="382"/>
      <c r="C26" s="382"/>
      <c r="D26" s="382"/>
      <c r="E26" s="383">
        <v>4111</v>
      </c>
      <c r="F26" s="383"/>
      <c r="G26" s="383"/>
      <c r="H26" s="373" t="s">
        <v>263</v>
      </c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265"/>
      <c r="AE26" s="265">
        <v>35000</v>
      </c>
      <c r="AF26" s="265">
        <v>0</v>
      </c>
      <c r="AG26" s="317">
        <v>334026</v>
      </c>
      <c r="AH26" s="316">
        <f t="shared" si="0"/>
        <v>1155000</v>
      </c>
      <c r="AI26" s="311"/>
      <c r="AJ26" s="357"/>
      <c r="AK26" s="295"/>
      <c r="AL26" s="365"/>
      <c r="AM26" s="295"/>
      <c r="AN26" s="295"/>
      <c r="AO26" s="295">
        <v>1155000</v>
      </c>
      <c r="AP26" s="295"/>
      <c r="AQ26" s="295"/>
      <c r="AR26" s="295">
        <v>0</v>
      </c>
      <c r="AS26" s="3"/>
      <c r="AT26" s="3"/>
      <c r="AU26" s="3"/>
    </row>
    <row r="27" spans="1:47" x14ac:dyDescent="0.3">
      <c r="A27" s="381" t="s">
        <v>10</v>
      </c>
      <c r="B27" s="382"/>
      <c r="C27" s="382"/>
      <c r="D27" s="382"/>
      <c r="E27" s="362" t="s">
        <v>35</v>
      </c>
      <c r="F27" s="362"/>
      <c r="G27" s="361"/>
      <c r="H27" s="373" t="s">
        <v>237</v>
      </c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265"/>
      <c r="AE27" s="265">
        <v>200000</v>
      </c>
      <c r="AF27" s="265">
        <v>210000</v>
      </c>
      <c r="AG27" s="317">
        <v>133800</v>
      </c>
      <c r="AH27" s="316">
        <f t="shared" si="0"/>
        <v>229400</v>
      </c>
      <c r="AI27" s="311">
        <v>19400</v>
      </c>
      <c r="AJ27" s="357"/>
      <c r="AK27" s="295"/>
      <c r="AL27" s="365"/>
      <c r="AM27" s="295"/>
      <c r="AN27" s="295"/>
      <c r="AO27" s="295"/>
      <c r="AP27" s="295"/>
      <c r="AQ27" s="295"/>
      <c r="AR27" s="295">
        <v>0</v>
      </c>
      <c r="AS27" s="3"/>
      <c r="AT27" s="3"/>
      <c r="AU27" s="3"/>
    </row>
    <row r="28" spans="1:47" x14ac:dyDescent="0.3">
      <c r="A28" s="381" t="s">
        <v>10</v>
      </c>
      <c r="B28" s="382"/>
      <c r="C28" s="382"/>
      <c r="D28" s="382"/>
      <c r="E28" s="383">
        <v>4116</v>
      </c>
      <c r="F28" s="383"/>
      <c r="G28" s="383"/>
      <c r="H28" s="373" t="s">
        <v>259</v>
      </c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266"/>
      <c r="AE28" s="266">
        <v>467207</v>
      </c>
      <c r="AF28" s="266">
        <v>960000</v>
      </c>
      <c r="AG28" s="317">
        <v>334026</v>
      </c>
      <c r="AH28" s="316">
        <f t="shared" si="0"/>
        <v>0</v>
      </c>
      <c r="AI28" s="311"/>
      <c r="AJ28" s="357"/>
      <c r="AK28" s="295"/>
      <c r="AL28" s="365"/>
      <c r="AM28" s="295"/>
      <c r="AN28" s="295"/>
      <c r="AO28" s="295"/>
      <c r="AP28" s="295"/>
      <c r="AQ28" s="295"/>
      <c r="AR28" s="295">
        <v>-960000</v>
      </c>
      <c r="AS28" s="3"/>
      <c r="AT28" s="3"/>
      <c r="AU28" s="3"/>
    </row>
    <row r="29" spans="1:47" x14ac:dyDescent="0.3">
      <c r="A29" s="381" t="s">
        <v>10</v>
      </c>
      <c r="B29" s="382"/>
      <c r="C29" s="382"/>
      <c r="D29" s="382"/>
      <c r="E29" s="383">
        <v>4213</v>
      </c>
      <c r="F29" s="383"/>
      <c r="G29" s="383"/>
      <c r="H29" s="373" t="s">
        <v>250</v>
      </c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266"/>
      <c r="AE29" s="266">
        <f t="shared" ref="AE29" si="2">2638631.47</f>
        <v>2638631.4700000002</v>
      </c>
      <c r="AF29" s="266">
        <v>915720</v>
      </c>
      <c r="AG29" s="317">
        <v>334026</v>
      </c>
      <c r="AH29" s="316">
        <f t="shared" si="0"/>
        <v>0</v>
      </c>
      <c r="AI29" s="311"/>
      <c r="AJ29" s="357"/>
      <c r="AK29" s="295"/>
      <c r="AL29" s="365"/>
      <c r="AM29" s="295"/>
      <c r="AN29" s="295"/>
      <c r="AO29" s="295"/>
      <c r="AP29" s="295"/>
      <c r="AQ29" s="295">
        <v>-915720</v>
      </c>
      <c r="AR29" s="295"/>
      <c r="AS29" s="3"/>
      <c r="AT29" s="3"/>
      <c r="AU29" s="3"/>
    </row>
    <row r="30" spans="1:47" x14ac:dyDescent="0.3">
      <c r="A30" s="381"/>
      <c r="B30" s="382"/>
      <c r="C30" s="382"/>
      <c r="D30" s="382"/>
      <c r="E30" s="383"/>
      <c r="F30" s="383"/>
      <c r="G30" s="38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265"/>
      <c r="AE30" s="265"/>
      <c r="AF30" s="265"/>
      <c r="AG30" s="317"/>
      <c r="AH30" s="316"/>
      <c r="AI30" s="311"/>
      <c r="AJ30" s="357"/>
      <c r="AK30" s="295"/>
      <c r="AL30" s="365"/>
      <c r="AM30" s="295"/>
      <c r="AN30" s="295"/>
      <c r="AO30" s="295"/>
      <c r="AP30" s="295"/>
      <c r="AQ30" s="295"/>
      <c r="AR30" s="295"/>
      <c r="AS30" s="3"/>
      <c r="AT30" s="3"/>
      <c r="AU30" s="3"/>
    </row>
    <row r="31" spans="1:47" s="267" customFormat="1" x14ac:dyDescent="0.3">
      <c r="A31" s="276"/>
      <c r="B31" s="270"/>
      <c r="C31" s="270"/>
      <c r="D31" s="270"/>
      <c r="E31" s="271"/>
      <c r="F31" s="271"/>
      <c r="G31" s="271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2"/>
      <c r="AD31" s="269"/>
      <c r="AE31" s="269">
        <f t="shared" ref="AE31" si="3">SUM(AE11:AE30)</f>
        <v>13467838.470000001</v>
      </c>
      <c r="AF31" s="269">
        <f>SUM(AF11:AF30)</f>
        <v>12646720</v>
      </c>
      <c r="AG31" s="268"/>
      <c r="AH31" s="268">
        <f>SUM(AH11:AH30)</f>
        <v>13001080</v>
      </c>
      <c r="AI31" s="350">
        <f>SUM(AI11:AI30)</f>
        <v>19400</v>
      </c>
      <c r="AJ31" s="286">
        <f t="shared" ref="AJ31:AP31" si="4">SUM(AJ11:AJ30)</f>
        <v>0</v>
      </c>
      <c r="AK31" s="370">
        <f t="shared" si="4"/>
        <v>0</v>
      </c>
      <c r="AL31" s="366">
        <f t="shared" si="4"/>
        <v>0</v>
      </c>
      <c r="AM31" s="286">
        <f t="shared" si="4"/>
        <v>31380</v>
      </c>
      <c r="AN31" s="286">
        <f t="shared" si="4"/>
        <v>0</v>
      </c>
      <c r="AO31" s="286">
        <f t="shared" si="4"/>
        <v>1167000</v>
      </c>
      <c r="AP31" s="286">
        <f t="shared" si="4"/>
        <v>0</v>
      </c>
      <c r="AQ31" s="286">
        <f t="shared" ref="AQ31" si="5">SUM(AQ11:AQ30)</f>
        <v>-915720</v>
      </c>
      <c r="AR31" s="286">
        <f t="shared" ref="AR31" si="6">SUM(AR11:AR30)</f>
        <v>52300</v>
      </c>
      <c r="AS31" s="3"/>
      <c r="AT31" s="3"/>
      <c r="AU31" s="3"/>
    </row>
    <row r="32" spans="1:47" s="52" customFormat="1" x14ac:dyDescent="0.3">
      <c r="A32" s="318" t="s">
        <v>40</v>
      </c>
      <c r="B32" s="361"/>
      <c r="C32" s="361"/>
      <c r="D32" s="361"/>
      <c r="E32" s="383" t="s">
        <v>43</v>
      </c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265"/>
      <c r="AE32" s="265">
        <v>40000</v>
      </c>
      <c r="AF32" s="265">
        <v>60000</v>
      </c>
      <c r="AG32" s="317">
        <v>5756</v>
      </c>
      <c r="AH32" s="317">
        <f t="shared" ref="AH32:AH43" si="7">AF32+AI32+AJ32+AK32+AL32+AM32+AN32+AO32+AP32+AQ32+AR32</f>
        <v>53000</v>
      </c>
      <c r="AI32" s="351"/>
      <c r="AJ32" s="357"/>
      <c r="AK32" s="295"/>
      <c r="AL32" s="365"/>
      <c r="AM32" s="295"/>
      <c r="AN32" s="295"/>
      <c r="AO32" s="295"/>
      <c r="AP32" s="305"/>
      <c r="AQ32" s="305"/>
      <c r="AR32" s="305">
        <v>-7000</v>
      </c>
      <c r="AS32" s="3"/>
      <c r="AT32" s="3"/>
      <c r="AU32" s="3"/>
    </row>
    <row r="33" spans="1:47" s="52" customFormat="1" x14ac:dyDescent="0.3">
      <c r="A33" s="397">
        <v>3399</v>
      </c>
      <c r="B33" s="398"/>
      <c r="C33" s="398"/>
      <c r="D33" s="399"/>
      <c r="E33" s="383" t="s">
        <v>47</v>
      </c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265"/>
      <c r="AE33" s="265">
        <v>34000</v>
      </c>
      <c r="AF33" s="265">
        <v>5000</v>
      </c>
      <c r="AG33" s="317">
        <v>27390</v>
      </c>
      <c r="AH33" s="317">
        <f t="shared" si="7"/>
        <v>0</v>
      </c>
      <c r="AI33" s="351"/>
      <c r="AJ33" s="357"/>
      <c r="AK33" s="295"/>
      <c r="AL33" s="365"/>
      <c r="AM33" s="295"/>
      <c r="AN33" s="295"/>
      <c r="AO33" s="295"/>
      <c r="AP33" s="305"/>
      <c r="AQ33" s="305"/>
      <c r="AR33" s="305">
        <v>-5000</v>
      </c>
      <c r="AS33" s="3"/>
      <c r="AT33" s="3"/>
      <c r="AU33" s="3"/>
    </row>
    <row r="34" spans="1:47" s="52" customFormat="1" x14ac:dyDescent="0.3">
      <c r="A34" s="318" t="s">
        <v>48</v>
      </c>
      <c r="B34" s="361"/>
      <c r="C34" s="361"/>
      <c r="D34" s="361"/>
      <c r="E34" s="383" t="s">
        <v>49</v>
      </c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265"/>
      <c r="AE34" s="265">
        <v>34000</v>
      </c>
      <c r="AF34" s="265">
        <v>35000</v>
      </c>
      <c r="AG34" s="317">
        <v>27390</v>
      </c>
      <c r="AH34" s="317">
        <f t="shared" si="7"/>
        <v>32000</v>
      </c>
      <c r="AI34" s="351"/>
      <c r="AJ34" s="357"/>
      <c r="AK34" s="295"/>
      <c r="AL34" s="365"/>
      <c r="AM34" s="295"/>
      <c r="AN34" s="295"/>
      <c r="AO34" s="295"/>
      <c r="AP34" s="305"/>
      <c r="AQ34" s="305"/>
      <c r="AR34" s="305">
        <v>-3000</v>
      </c>
      <c r="AS34" s="3"/>
      <c r="AT34" s="3"/>
      <c r="AU34" s="3"/>
    </row>
    <row r="35" spans="1:47" s="52" customFormat="1" x14ac:dyDescent="0.3">
      <c r="A35" s="318" t="s">
        <v>183</v>
      </c>
      <c r="B35" s="361"/>
      <c r="C35" s="361"/>
      <c r="D35" s="361"/>
      <c r="E35" s="383" t="s">
        <v>184</v>
      </c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265"/>
      <c r="AE35" s="265">
        <v>48002</v>
      </c>
      <c r="AF35" s="265">
        <v>48002</v>
      </c>
      <c r="AG35" s="317">
        <v>38981</v>
      </c>
      <c r="AH35" s="317">
        <f t="shared" si="7"/>
        <v>41002</v>
      </c>
      <c r="AI35" s="351"/>
      <c r="AJ35" s="357"/>
      <c r="AK35" s="295"/>
      <c r="AL35" s="365"/>
      <c r="AM35" s="295"/>
      <c r="AN35" s="295"/>
      <c r="AO35" s="295"/>
      <c r="AP35" s="305"/>
      <c r="AQ35" s="305"/>
      <c r="AR35" s="305">
        <v>-7000</v>
      </c>
      <c r="AS35" s="3"/>
      <c r="AT35" s="3"/>
      <c r="AU35" s="3"/>
    </row>
    <row r="36" spans="1:47" s="52" customFormat="1" x14ac:dyDescent="0.3">
      <c r="A36" s="318" t="s">
        <v>50</v>
      </c>
      <c r="B36" s="361"/>
      <c r="C36" s="361"/>
      <c r="D36" s="361"/>
      <c r="E36" s="383" t="s">
        <v>51</v>
      </c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265"/>
      <c r="AE36" s="265">
        <v>36000</v>
      </c>
      <c r="AF36" s="265">
        <v>10000</v>
      </c>
      <c r="AG36" s="317">
        <v>13000</v>
      </c>
      <c r="AH36" s="317">
        <f t="shared" si="7"/>
        <v>7500</v>
      </c>
      <c r="AI36" s="351"/>
      <c r="AJ36" s="357"/>
      <c r="AK36" s="295"/>
      <c r="AL36" s="365"/>
      <c r="AM36" s="295"/>
      <c r="AN36" s="295"/>
      <c r="AO36" s="295"/>
      <c r="AP36" s="305"/>
      <c r="AQ36" s="305"/>
      <c r="AR36" s="305">
        <v>-2500</v>
      </c>
      <c r="AS36" s="3"/>
      <c r="AT36" s="3"/>
      <c r="AU36" s="3"/>
    </row>
    <row r="37" spans="1:47" x14ac:dyDescent="0.3">
      <c r="A37" s="384">
        <v>3639</v>
      </c>
      <c r="B37" s="385"/>
      <c r="C37" s="385"/>
      <c r="D37" s="385"/>
      <c r="E37" s="396" t="s">
        <v>231</v>
      </c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265"/>
      <c r="AE37" s="265">
        <v>10000</v>
      </c>
      <c r="AF37" s="265">
        <v>30000</v>
      </c>
      <c r="AG37" s="317">
        <v>15000</v>
      </c>
      <c r="AH37" s="317">
        <f t="shared" si="7"/>
        <v>10000</v>
      </c>
      <c r="AI37" s="351"/>
      <c r="AJ37" s="357"/>
      <c r="AK37" s="295"/>
      <c r="AL37" s="365"/>
      <c r="AM37" s="295"/>
      <c r="AN37" s="295"/>
      <c r="AO37" s="295"/>
      <c r="AP37" s="305"/>
      <c r="AQ37" s="305"/>
      <c r="AR37" s="305">
        <v>-20000</v>
      </c>
      <c r="AS37" s="3"/>
      <c r="AT37" s="3"/>
      <c r="AU37" s="3"/>
    </row>
    <row r="38" spans="1:47" s="52" customFormat="1" x14ac:dyDescent="0.3">
      <c r="A38" s="318" t="s">
        <v>52</v>
      </c>
      <c r="B38" s="361"/>
      <c r="C38" s="361"/>
      <c r="D38" s="361"/>
      <c r="E38" s="383" t="s">
        <v>53</v>
      </c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265"/>
      <c r="AE38" s="265">
        <v>100000</v>
      </c>
      <c r="AF38" s="265">
        <v>180000</v>
      </c>
      <c r="AG38" s="317">
        <v>70989.5</v>
      </c>
      <c r="AH38" s="317">
        <f t="shared" si="7"/>
        <v>170000</v>
      </c>
      <c r="AI38" s="351"/>
      <c r="AJ38" s="357"/>
      <c r="AK38" s="295"/>
      <c r="AL38" s="365"/>
      <c r="AM38" s="295"/>
      <c r="AN38" s="295"/>
      <c r="AO38" s="295"/>
      <c r="AP38" s="305"/>
      <c r="AQ38" s="305"/>
      <c r="AR38" s="305">
        <v>-10000</v>
      </c>
      <c r="AS38" s="3"/>
      <c r="AT38" s="3"/>
      <c r="AU38" s="3"/>
    </row>
    <row r="39" spans="1:47" x14ac:dyDescent="0.3">
      <c r="A39" s="384">
        <v>4359</v>
      </c>
      <c r="B39" s="385"/>
      <c r="C39" s="385"/>
      <c r="D39" s="385"/>
      <c r="E39" s="396" t="s">
        <v>55</v>
      </c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265"/>
      <c r="AE39" s="265">
        <v>30000</v>
      </c>
      <c r="AF39" s="265">
        <v>30000</v>
      </c>
      <c r="AG39" s="317">
        <v>19571</v>
      </c>
      <c r="AH39" s="317">
        <f t="shared" si="7"/>
        <v>22000</v>
      </c>
      <c r="AI39" s="351"/>
      <c r="AJ39" s="357"/>
      <c r="AK39" s="295"/>
      <c r="AL39" s="365"/>
      <c r="AM39" s="295"/>
      <c r="AN39" s="295"/>
      <c r="AO39" s="295"/>
      <c r="AP39" s="305"/>
      <c r="AQ39" s="305"/>
      <c r="AR39" s="305">
        <v>-8000</v>
      </c>
      <c r="AS39" s="3"/>
      <c r="AT39" s="3"/>
      <c r="AU39" s="3"/>
    </row>
    <row r="40" spans="1:47" s="52" customFormat="1" x14ac:dyDescent="0.3">
      <c r="A40" s="318" t="s">
        <v>58</v>
      </c>
      <c r="B40" s="361"/>
      <c r="C40" s="361"/>
      <c r="D40" s="361"/>
      <c r="E40" s="383" t="s">
        <v>76</v>
      </c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265"/>
      <c r="AE40" s="265">
        <v>80000</v>
      </c>
      <c r="AF40" s="265">
        <v>80000</v>
      </c>
      <c r="AG40" s="317">
        <v>116070.28</v>
      </c>
      <c r="AH40" s="317">
        <f t="shared" si="7"/>
        <v>67000</v>
      </c>
      <c r="AI40" s="351"/>
      <c r="AJ40" s="357"/>
      <c r="AK40" s="295"/>
      <c r="AL40" s="365"/>
      <c r="AM40" s="295"/>
      <c r="AN40" s="295"/>
      <c r="AO40" s="295"/>
      <c r="AP40" s="305"/>
      <c r="AQ40" s="305"/>
      <c r="AR40" s="305">
        <v>-13000</v>
      </c>
      <c r="AS40" s="3"/>
      <c r="AT40" s="3"/>
      <c r="AU40" s="3"/>
    </row>
    <row r="41" spans="1:47" s="52" customFormat="1" x14ac:dyDescent="0.3">
      <c r="A41" s="318" t="s">
        <v>77</v>
      </c>
      <c r="B41" s="361"/>
      <c r="C41" s="361"/>
      <c r="D41" s="361"/>
      <c r="E41" s="383" t="s">
        <v>80</v>
      </c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265"/>
      <c r="AE41" s="265">
        <v>1000</v>
      </c>
      <c r="AF41" s="265">
        <v>1000</v>
      </c>
      <c r="AG41" s="317">
        <v>0</v>
      </c>
      <c r="AH41" s="317">
        <f t="shared" si="7"/>
        <v>0</v>
      </c>
      <c r="AI41" s="351"/>
      <c r="AJ41" s="357"/>
      <c r="AK41" s="295"/>
      <c r="AL41" s="365"/>
      <c r="AM41" s="295"/>
      <c r="AN41" s="295"/>
      <c r="AO41" s="295"/>
      <c r="AP41" s="305"/>
      <c r="AQ41" s="305"/>
      <c r="AR41" s="305">
        <v>-1000</v>
      </c>
      <c r="AS41" s="3"/>
      <c r="AT41" s="3"/>
      <c r="AU41" s="3"/>
    </row>
    <row r="42" spans="1:47" x14ac:dyDescent="0.3">
      <c r="A42" s="384">
        <v>6330</v>
      </c>
      <c r="B42" s="385"/>
      <c r="C42" s="385"/>
      <c r="D42" s="385"/>
      <c r="E42" s="396" t="s">
        <v>234</v>
      </c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265"/>
      <c r="AE42" s="265">
        <v>2000000</v>
      </c>
      <c r="AF42" s="265">
        <v>3000000</v>
      </c>
      <c r="AG42" s="317">
        <v>19571</v>
      </c>
      <c r="AH42" s="317">
        <f t="shared" si="7"/>
        <v>0</v>
      </c>
      <c r="AI42" s="351"/>
      <c r="AJ42" s="357"/>
      <c r="AK42" s="295"/>
      <c r="AL42" s="365"/>
      <c r="AM42" s="295"/>
      <c r="AN42" s="295"/>
      <c r="AO42" s="295"/>
      <c r="AP42" s="305"/>
      <c r="AQ42" s="305"/>
      <c r="AR42" s="305">
        <v>-3000000</v>
      </c>
      <c r="AS42" s="3"/>
      <c r="AT42" s="3"/>
      <c r="AU42" s="3"/>
    </row>
    <row r="43" spans="1:47" s="52" customFormat="1" x14ac:dyDescent="0.3">
      <c r="A43" s="319" t="s">
        <v>222</v>
      </c>
      <c r="B43" s="362"/>
      <c r="C43" s="361"/>
      <c r="D43" s="361"/>
      <c r="E43" s="383" t="s">
        <v>223</v>
      </c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265"/>
      <c r="AE43" s="265">
        <v>2000</v>
      </c>
      <c r="AF43" s="265">
        <v>2000</v>
      </c>
      <c r="AG43" s="317">
        <v>5000</v>
      </c>
      <c r="AH43" s="317">
        <f t="shared" si="7"/>
        <v>3000</v>
      </c>
      <c r="AI43" s="351"/>
      <c r="AJ43" s="357"/>
      <c r="AK43" s="295"/>
      <c r="AL43" s="365"/>
      <c r="AM43" s="295"/>
      <c r="AN43" s="295"/>
      <c r="AO43" s="295"/>
      <c r="AP43" s="305"/>
      <c r="AQ43" s="305"/>
      <c r="AR43" s="305">
        <v>1000</v>
      </c>
      <c r="AS43" s="3"/>
      <c r="AT43" s="3"/>
      <c r="AU43" s="3"/>
    </row>
    <row r="44" spans="1:47" s="52" customFormat="1" x14ac:dyDescent="0.3">
      <c r="A44" s="391" t="s">
        <v>224</v>
      </c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3"/>
      <c r="AD44" s="320"/>
      <c r="AE44" s="320">
        <f>SUM(AE31:AE43)</f>
        <v>15882840.470000001</v>
      </c>
      <c r="AF44" s="320">
        <f>SUM(AF31:AF43)</f>
        <v>16127722</v>
      </c>
      <c r="AG44" s="321">
        <f>SUM(AG17:AG43)</f>
        <v>2652185.65</v>
      </c>
      <c r="AH44" s="322">
        <f>SUM(AH31:AH43)</f>
        <v>13406582</v>
      </c>
      <c r="AI44" s="352">
        <f>SUM(AI31:AI43)</f>
        <v>19400</v>
      </c>
      <c r="AJ44" s="323">
        <f t="shared" ref="AJ44:AQ44" si="8">SUM(AJ31:AJ43)</f>
        <v>0</v>
      </c>
      <c r="AK44" s="371">
        <f t="shared" si="8"/>
        <v>0</v>
      </c>
      <c r="AL44" s="367">
        <f t="shared" si="8"/>
        <v>0</v>
      </c>
      <c r="AM44" s="323">
        <f t="shared" si="8"/>
        <v>31380</v>
      </c>
      <c r="AN44" s="323">
        <f t="shared" si="8"/>
        <v>0</v>
      </c>
      <c r="AO44" s="323">
        <f t="shared" si="8"/>
        <v>1167000</v>
      </c>
      <c r="AP44" s="323">
        <f t="shared" si="8"/>
        <v>0</v>
      </c>
      <c r="AQ44" s="323">
        <f t="shared" si="8"/>
        <v>-915720</v>
      </c>
      <c r="AR44" s="323">
        <f t="shared" ref="AR44" si="9">SUM(AR31:AR43)</f>
        <v>-3023200</v>
      </c>
      <c r="AS44" s="3"/>
      <c r="AT44" s="3"/>
      <c r="AU44" s="3"/>
    </row>
    <row r="45" spans="1:47" s="52" customFormat="1" x14ac:dyDescent="0.3">
      <c r="A45" s="389" t="s">
        <v>258</v>
      </c>
      <c r="B45" s="390"/>
      <c r="C45" s="390"/>
      <c r="D45" s="390"/>
      <c r="E45" s="383" t="s">
        <v>251</v>
      </c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20"/>
      <c r="AE45" s="320">
        <v>8000000</v>
      </c>
      <c r="AF45" s="320">
        <v>8600000</v>
      </c>
      <c r="AG45" s="317"/>
      <c r="AH45" s="322">
        <f>AF45+AI45</f>
        <v>8600000</v>
      </c>
      <c r="AI45" s="324">
        <v>0</v>
      </c>
      <c r="AJ45" s="358">
        <v>0</v>
      </c>
      <c r="AK45" s="325">
        <v>0</v>
      </c>
      <c r="AL45" s="368">
        <v>0</v>
      </c>
      <c r="AM45" s="325">
        <v>0</v>
      </c>
      <c r="AN45" s="325">
        <v>0</v>
      </c>
      <c r="AO45" s="325">
        <v>0</v>
      </c>
      <c r="AP45" s="306">
        <v>0</v>
      </c>
      <c r="AQ45" s="306">
        <v>0</v>
      </c>
      <c r="AR45" s="306">
        <v>0</v>
      </c>
      <c r="AS45" s="3"/>
      <c r="AT45" s="3"/>
      <c r="AU45" s="3"/>
    </row>
    <row r="46" spans="1:47" s="52" customFormat="1" x14ac:dyDescent="0.3">
      <c r="A46" s="389" t="s">
        <v>225</v>
      </c>
      <c r="B46" s="390"/>
      <c r="C46" s="390"/>
      <c r="D46" s="390"/>
      <c r="E46" s="383" t="s">
        <v>226</v>
      </c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20"/>
      <c r="AE46" s="320">
        <v>8000000</v>
      </c>
      <c r="AF46" s="320">
        <v>11700000</v>
      </c>
      <c r="AG46" s="317"/>
      <c r="AH46" s="322">
        <f>AF46+AI46</f>
        <v>13892762.32</v>
      </c>
      <c r="AI46" s="324">
        <v>2192762.3199999998</v>
      </c>
      <c r="AJ46" s="358">
        <v>0</v>
      </c>
      <c r="AK46" s="325">
        <v>0</v>
      </c>
      <c r="AL46" s="368">
        <v>0</v>
      </c>
      <c r="AM46" s="325">
        <v>0</v>
      </c>
      <c r="AN46" s="325">
        <v>0</v>
      </c>
      <c r="AO46" s="325">
        <v>0</v>
      </c>
      <c r="AP46" s="306">
        <v>0</v>
      </c>
      <c r="AQ46" s="306">
        <v>0</v>
      </c>
      <c r="AR46" s="306">
        <v>0</v>
      </c>
      <c r="AS46" s="3"/>
      <c r="AT46" s="3"/>
      <c r="AU46" s="3"/>
    </row>
    <row r="47" spans="1:47" s="52" customFormat="1" ht="15" thickBot="1" x14ac:dyDescent="0.35">
      <c r="A47" s="374" t="s">
        <v>81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6"/>
      <c r="AD47" s="273"/>
      <c r="AE47" s="273">
        <f t="shared" ref="AE47" si="10">SUM(AE44:AE46)</f>
        <v>31882840.469999999</v>
      </c>
      <c r="AF47" s="273">
        <f>SUM(AF44:AF46)</f>
        <v>36427722</v>
      </c>
      <c r="AG47" s="326"/>
      <c r="AH47" s="327">
        <f>SUM(AH44:AH46)</f>
        <v>35899344.32</v>
      </c>
      <c r="AI47" s="353">
        <f>SUM(AI44:AI46)</f>
        <v>2212162.3199999998</v>
      </c>
      <c r="AJ47" s="296">
        <f t="shared" ref="AJ47:AQ47" si="11">SUM(AJ44:AJ46)</f>
        <v>0</v>
      </c>
      <c r="AK47" s="372">
        <f t="shared" si="11"/>
        <v>0</v>
      </c>
      <c r="AL47" s="369">
        <f t="shared" si="11"/>
        <v>0</v>
      </c>
      <c r="AM47" s="296">
        <f t="shared" si="11"/>
        <v>31380</v>
      </c>
      <c r="AN47" s="296">
        <f t="shared" si="11"/>
        <v>0</v>
      </c>
      <c r="AO47" s="296">
        <f t="shared" si="11"/>
        <v>1167000</v>
      </c>
      <c r="AP47" s="296">
        <f t="shared" si="11"/>
        <v>0</v>
      </c>
      <c r="AQ47" s="296">
        <f t="shared" si="11"/>
        <v>-915720</v>
      </c>
      <c r="AR47" s="296">
        <f t="shared" ref="AR47" si="12">SUM(AR44:AR46)</f>
        <v>-3023200</v>
      </c>
      <c r="AS47" s="3"/>
      <c r="AT47" s="3"/>
      <c r="AU47" s="3"/>
    </row>
    <row r="48" spans="1:47" x14ac:dyDescent="0.3">
      <c r="A48" s="10" t="s">
        <v>264</v>
      </c>
      <c r="B48" s="10"/>
      <c r="C48" s="10"/>
      <c r="D48" s="10"/>
      <c r="E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360"/>
      <c r="AE48" s="360"/>
      <c r="AF48" s="360"/>
      <c r="AG48" s="18"/>
      <c r="AH48" s="290"/>
      <c r="AI48" s="284"/>
      <c r="AJ48" s="284"/>
      <c r="AK48" s="284"/>
      <c r="AS48" s="3"/>
      <c r="AT48" s="3"/>
      <c r="AU48" s="3"/>
    </row>
    <row r="49" spans="1:34" x14ac:dyDescent="0.3">
      <c r="A49" s="25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258"/>
      <c r="AE49" s="258"/>
      <c r="AF49" s="258"/>
      <c r="AG49" s="18"/>
      <c r="AH49" s="290"/>
    </row>
    <row r="50" spans="1:34" ht="16.2" x14ac:dyDescent="0.3">
      <c r="A50" s="65"/>
      <c r="B50" s="3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18"/>
      <c r="AH50" s="290"/>
    </row>
    <row r="51" spans="1:34" x14ac:dyDescent="0.3">
      <c r="A51" s="26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40"/>
      <c r="AE51" s="40"/>
      <c r="AF51" s="40"/>
      <c r="AG51" s="18"/>
      <c r="AH51" s="290"/>
    </row>
    <row r="52" spans="1:34" x14ac:dyDescent="0.3">
      <c r="A52" s="260"/>
      <c r="B52" s="39"/>
      <c r="C52" s="39"/>
      <c r="D52" s="39"/>
      <c r="E52" s="39"/>
      <c r="F52" s="39"/>
      <c r="G52" s="39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18"/>
      <c r="AH52" s="290"/>
    </row>
    <row r="53" spans="1:34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4" x14ac:dyDescent="0.3">
      <c r="A54" s="42"/>
      <c r="B54" s="42"/>
      <c r="C54" s="42"/>
      <c r="D54" s="42"/>
      <c r="E54" s="4"/>
      <c r="F54" s="4"/>
      <c r="G54" s="4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00"/>
      <c r="AE54" s="400"/>
      <c r="AF54" s="400"/>
    </row>
    <row r="55" spans="1:34" x14ac:dyDescent="0.3">
      <c r="A55" s="42"/>
      <c r="B55" s="42"/>
      <c r="C55" s="42"/>
      <c r="D55" s="42"/>
      <c r="E55" s="4"/>
      <c r="F55" s="4"/>
      <c r="G55" s="4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00"/>
      <c r="AE55" s="400"/>
      <c r="AF55" s="400"/>
    </row>
    <row r="56" spans="1:34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00"/>
      <c r="AE56" s="400"/>
      <c r="AF56" s="400"/>
    </row>
    <row r="57" spans="1:34" x14ac:dyDescent="0.3">
      <c r="A57" s="42"/>
      <c r="B57" s="42"/>
      <c r="C57" s="42"/>
      <c r="D57" s="42"/>
      <c r="E57" s="4"/>
      <c r="F57" s="4"/>
      <c r="G57" s="4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00"/>
      <c r="AE57" s="400"/>
      <c r="AF57" s="400"/>
    </row>
    <row r="58" spans="1:34" x14ac:dyDescent="0.3">
      <c r="A58" s="42"/>
      <c r="B58" s="42"/>
      <c r="C58" s="42"/>
      <c r="D58" s="42"/>
      <c r="E58" s="4"/>
      <c r="F58" s="4"/>
      <c r="G58" s="4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00"/>
      <c r="AE58" s="400"/>
      <c r="AF58" s="400"/>
    </row>
    <row r="59" spans="1:34" x14ac:dyDescent="0.3">
      <c r="A59" s="42"/>
      <c r="B59" s="42"/>
      <c r="C59" s="42"/>
      <c r="D59" s="42"/>
      <c r="E59" s="4"/>
      <c r="F59" s="4"/>
      <c r="G59" s="4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00"/>
      <c r="AE59" s="400"/>
      <c r="AF59" s="400"/>
    </row>
    <row r="60" spans="1:34" x14ac:dyDescent="0.3">
      <c r="A60" s="42"/>
      <c r="B60" s="42"/>
      <c r="C60" s="42"/>
      <c r="D60" s="42"/>
      <c r="E60" s="4"/>
      <c r="F60" s="4"/>
      <c r="G60" s="4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00"/>
      <c r="AE60" s="400"/>
      <c r="AF60" s="400"/>
    </row>
    <row r="61" spans="1:34" x14ac:dyDescent="0.3">
      <c r="A61" s="42"/>
      <c r="B61" s="42"/>
      <c r="C61" s="42"/>
      <c r="D61" s="42"/>
      <c r="E61" s="4"/>
      <c r="F61" s="4"/>
      <c r="G61" s="4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00"/>
      <c r="AE61" s="400"/>
      <c r="AF61" s="400"/>
    </row>
    <row r="62" spans="1:34" x14ac:dyDescent="0.3">
      <c r="A62" s="42"/>
      <c r="B62" s="42"/>
      <c r="C62" s="42"/>
      <c r="D62" s="42"/>
      <c r="E62" s="4"/>
      <c r="F62" s="4"/>
      <c r="G62" s="4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00"/>
      <c r="AE62" s="400"/>
      <c r="AF62" s="400"/>
    </row>
    <row r="63" spans="1:34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00"/>
      <c r="AE63" s="400"/>
      <c r="AF63" s="400"/>
    </row>
    <row r="64" spans="1:34" x14ac:dyDescent="0.3">
      <c r="A64" s="42"/>
      <c r="B64" s="42"/>
      <c r="C64" s="42"/>
      <c r="D64" s="42"/>
      <c r="E64" s="4"/>
      <c r="F64" s="4"/>
      <c r="G64" s="4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00"/>
      <c r="AE64" s="400"/>
      <c r="AF64" s="400"/>
    </row>
    <row r="65" spans="1:32" x14ac:dyDescent="0.3">
      <c r="A65" s="42"/>
      <c r="B65" s="42"/>
      <c r="C65" s="42"/>
      <c r="D65" s="42"/>
      <c r="E65" s="4"/>
      <c r="F65" s="4"/>
      <c r="G65" s="4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00"/>
      <c r="AE65" s="400"/>
      <c r="AF65" s="400"/>
    </row>
    <row r="66" spans="1:32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00"/>
      <c r="AE66" s="400"/>
      <c r="AF66" s="400"/>
    </row>
    <row r="67" spans="1:32" x14ac:dyDescent="0.3">
      <c r="A67" s="42"/>
      <c r="B67" s="42"/>
      <c r="C67" s="42"/>
      <c r="D67" s="42"/>
      <c r="E67" s="4"/>
      <c r="F67" s="4"/>
      <c r="G67" s="4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00"/>
      <c r="AE67" s="400"/>
      <c r="AF67" s="400"/>
    </row>
    <row r="68" spans="1:32" x14ac:dyDescent="0.3">
      <c r="A68" s="42"/>
      <c r="B68" s="42"/>
      <c r="C68" s="42"/>
      <c r="D68" s="42"/>
      <c r="E68" s="4"/>
      <c r="F68" s="4"/>
      <c r="G68" s="4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00"/>
      <c r="AE68" s="400"/>
      <c r="AF68" s="400"/>
    </row>
    <row r="69" spans="1:32" x14ac:dyDescent="0.3">
      <c r="A69" s="42"/>
      <c r="B69" s="42"/>
      <c r="C69" s="42"/>
      <c r="D69" s="42"/>
      <c r="E69" s="4"/>
      <c r="F69" s="4"/>
      <c r="G69" s="4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00"/>
      <c r="AE69" s="400"/>
      <c r="AF69" s="400"/>
    </row>
    <row r="70" spans="1:32" x14ac:dyDescent="0.3">
      <c r="A70" s="42"/>
      <c r="B70" s="42"/>
      <c r="C70" s="42"/>
      <c r="D70" s="42"/>
      <c r="E70" s="4"/>
      <c r="F70" s="4"/>
      <c r="G70" s="4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00"/>
      <c r="AE70" s="400"/>
      <c r="AF70" s="400"/>
    </row>
    <row r="71" spans="1:32" x14ac:dyDescent="0.3">
      <c r="A71" s="42"/>
      <c r="B71" s="42"/>
      <c r="C71" s="42"/>
      <c r="D71" s="42"/>
      <c r="E71" s="4"/>
      <c r="F71" s="4"/>
      <c r="G71" s="4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00"/>
      <c r="AE71" s="400"/>
      <c r="AF71" s="400"/>
    </row>
    <row r="72" spans="1:32" x14ac:dyDescent="0.3">
      <c r="A72" s="42"/>
      <c r="B72" s="42"/>
      <c r="C72" s="42"/>
      <c r="D72" s="42"/>
      <c r="E72" s="4"/>
      <c r="F72" s="4"/>
      <c r="G72" s="4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00"/>
      <c r="AE72" s="400"/>
      <c r="AF72" s="400"/>
    </row>
    <row r="73" spans="1:32" x14ac:dyDescent="0.3">
      <c r="A73" s="42"/>
      <c r="B73" s="42"/>
      <c r="C73" s="42"/>
      <c r="D73" s="42"/>
      <c r="E73" s="4"/>
      <c r="F73" s="4"/>
      <c r="G73" s="4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00"/>
      <c r="AE73" s="400"/>
      <c r="AF73" s="400"/>
    </row>
    <row r="74" spans="1:32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00"/>
      <c r="AE74" s="400"/>
      <c r="AF74" s="400"/>
    </row>
    <row r="75" spans="1:32" x14ac:dyDescent="0.3">
      <c r="A75" s="42"/>
      <c r="B75" s="42"/>
      <c r="C75" s="42"/>
      <c r="D75" s="42"/>
      <c r="E75" s="4"/>
      <c r="F75" s="4"/>
      <c r="G75" s="4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00"/>
      <c r="AE75" s="400"/>
      <c r="AF75" s="400"/>
    </row>
    <row r="76" spans="1:32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00"/>
      <c r="AE76" s="400"/>
      <c r="AF76" s="400"/>
    </row>
    <row r="77" spans="1:32" x14ac:dyDescent="0.3">
      <c r="A77" s="42"/>
      <c r="B77" s="42"/>
      <c r="C77" s="42"/>
      <c r="D77" s="42"/>
      <c r="E77" s="4"/>
      <c r="F77" s="4"/>
      <c r="G77" s="4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00"/>
      <c r="AE77" s="400"/>
      <c r="AF77" s="400"/>
    </row>
    <row r="78" spans="1:32" x14ac:dyDescent="0.3">
      <c r="A78" s="42"/>
      <c r="B78" s="42"/>
      <c r="C78" s="42"/>
      <c r="D78" s="42"/>
      <c r="E78" s="4"/>
      <c r="F78" s="4"/>
      <c r="G78" s="4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00"/>
      <c r="AE78" s="400"/>
      <c r="AF78" s="400"/>
    </row>
    <row r="79" spans="1:32" x14ac:dyDescent="0.3">
      <c r="A79" s="42"/>
      <c r="B79" s="42"/>
      <c r="C79" s="42"/>
      <c r="D79" s="42"/>
      <c r="E79" s="4"/>
      <c r="F79" s="4"/>
      <c r="G79" s="4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00"/>
      <c r="AE79" s="400"/>
      <c r="AF79" s="400"/>
    </row>
    <row r="80" spans="1:32" x14ac:dyDescent="0.3">
      <c r="A80" s="42"/>
      <c r="B80" s="42"/>
      <c r="C80" s="42"/>
      <c r="D80" s="42"/>
      <c r="E80" s="4"/>
      <c r="F80" s="4"/>
      <c r="G80" s="4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00"/>
      <c r="AE80" s="400"/>
      <c r="AF80" s="400"/>
    </row>
    <row r="81" spans="1:32" x14ac:dyDescent="0.3">
      <c r="A81" s="42"/>
      <c r="B81" s="42"/>
      <c r="C81" s="42"/>
      <c r="D81" s="42"/>
      <c r="E81" s="4"/>
      <c r="F81" s="4"/>
      <c r="G81" s="4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00"/>
      <c r="AE81" s="400"/>
      <c r="AF81" s="400"/>
    </row>
    <row r="82" spans="1:32" x14ac:dyDescent="0.3">
      <c r="A82" s="42"/>
      <c r="B82" s="42"/>
      <c r="C82" s="42"/>
      <c r="D82" s="42"/>
      <c r="E82" s="4"/>
      <c r="F82" s="4"/>
      <c r="G82" s="4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00"/>
      <c r="AE82" s="400"/>
      <c r="AF82" s="400"/>
    </row>
    <row r="83" spans="1:32" x14ac:dyDescent="0.3">
      <c r="A83" s="42"/>
      <c r="B83" s="42"/>
      <c r="C83" s="42"/>
      <c r="D83" s="42"/>
      <c r="E83" s="4"/>
      <c r="F83" s="4"/>
      <c r="G83" s="4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00"/>
      <c r="AE83" s="400"/>
      <c r="AF83" s="400"/>
    </row>
    <row r="84" spans="1:32" x14ac:dyDescent="0.3">
      <c r="A84" s="42"/>
      <c r="B84" s="42"/>
      <c r="C84" s="42"/>
      <c r="D84" s="42"/>
      <c r="E84" s="4"/>
      <c r="F84" s="4"/>
      <c r="G84" s="4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00"/>
      <c r="AE84" s="400"/>
      <c r="AF84" s="400"/>
    </row>
    <row r="85" spans="1:3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00"/>
      <c r="AE85" s="400"/>
      <c r="AF85" s="400"/>
    </row>
    <row r="86" spans="1:32" x14ac:dyDescent="0.3">
      <c r="A86" s="42"/>
      <c r="B86" s="42"/>
      <c r="C86" s="42"/>
      <c r="D86" s="42"/>
      <c r="E86" s="4"/>
      <c r="F86" s="4"/>
      <c r="G86" s="4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00"/>
      <c r="AE86" s="400"/>
      <c r="AF86" s="400"/>
    </row>
    <row r="87" spans="1:32" x14ac:dyDescent="0.3">
      <c r="A87" s="42"/>
      <c r="B87" s="42"/>
      <c r="C87" s="42"/>
      <c r="D87" s="42"/>
      <c r="E87" s="4"/>
      <c r="F87" s="4"/>
      <c r="G87" s="4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00"/>
      <c r="AE87" s="400"/>
      <c r="AF87" s="400"/>
    </row>
    <row r="88" spans="1:32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00"/>
      <c r="AE88" s="400"/>
      <c r="AF88" s="400"/>
    </row>
    <row r="89" spans="1:32" x14ac:dyDescent="0.3">
      <c r="A89" s="42"/>
      <c r="B89" s="42"/>
      <c r="C89" s="42"/>
      <c r="D89" s="42"/>
      <c r="E89" s="4"/>
      <c r="F89" s="4"/>
      <c r="G89" s="4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00"/>
      <c r="AE89" s="400"/>
      <c r="AF89" s="400"/>
    </row>
    <row r="90" spans="1:32" x14ac:dyDescent="0.3">
      <c r="A90" s="42"/>
      <c r="B90" s="42"/>
      <c r="C90" s="42"/>
      <c r="D90" s="42"/>
      <c r="E90" s="4"/>
      <c r="F90" s="4"/>
      <c r="G90" s="4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00"/>
      <c r="AE90" s="400"/>
      <c r="AF90" s="400"/>
    </row>
    <row r="91" spans="1:32" x14ac:dyDescent="0.3">
      <c r="A91" s="42"/>
      <c r="B91" s="42"/>
      <c r="C91" s="42"/>
      <c r="D91" s="42"/>
      <c r="E91" s="4"/>
      <c r="F91" s="4"/>
      <c r="G91" s="4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00"/>
      <c r="AE91" s="400"/>
      <c r="AF91" s="400"/>
    </row>
    <row r="92" spans="1:32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00"/>
      <c r="AE92" s="400"/>
      <c r="AF92" s="400"/>
    </row>
    <row r="93" spans="1:32" x14ac:dyDescent="0.3">
      <c r="A93" s="42"/>
      <c r="B93" s="42"/>
      <c r="C93" s="42"/>
      <c r="D93" s="42"/>
      <c r="E93" s="4"/>
      <c r="F93" s="4"/>
      <c r="G93" s="4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00"/>
      <c r="AE93" s="400"/>
      <c r="AF93" s="400"/>
    </row>
    <row r="94" spans="1:32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00"/>
      <c r="AE94" s="400"/>
      <c r="AF94" s="400"/>
    </row>
    <row r="95" spans="1:32" x14ac:dyDescent="0.3">
      <c r="A95" s="42"/>
      <c r="B95" s="42"/>
      <c r="C95" s="42"/>
      <c r="D95" s="42"/>
      <c r="E95" s="4"/>
      <c r="F95" s="4"/>
      <c r="G95" s="4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00"/>
      <c r="AE95" s="400"/>
      <c r="AF95" s="400"/>
    </row>
    <row r="96" spans="1:32" x14ac:dyDescent="0.3">
      <c r="A96" s="42"/>
      <c r="B96" s="42"/>
      <c r="C96" s="42"/>
      <c r="D96" s="42"/>
      <c r="E96" s="4"/>
      <c r="F96" s="4"/>
      <c r="G96" s="4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00"/>
      <c r="AE96" s="400"/>
      <c r="AF96" s="400"/>
    </row>
    <row r="97" spans="1:32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00"/>
      <c r="AE97" s="400"/>
      <c r="AF97" s="400"/>
    </row>
    <row r="98" spans="1:32" x14ac:dyDescent="0.3">
      <c r="A98" s="42"/>
      <c r="B98" s="42"/>
      <c r="C98" s="42"/>
      <c r="D98" s="42"/>
      <c r="E98" s="4"/>
      <c r="F98" s="4"/>
      <c r="G98" s="4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00"/>
      <c r="AE98" s="400"/>
      <c r="AF98" s="400"/>
    </row>
    <row r="99" spans="1:3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00"/>
      <c r="AE99" s="400"/>
      <c r="AF99" s="400"/>
    </row>
    <row r="100" spans="1:32" x14ac:dyDescent="0.3">
      <c r="A100" s="42"/>
      <c r="B100" s="42"/>
      <c r="C100" s="42"/>
      <c r="D100" s="42"/>
      <c r="E100" s="4"/>
      <c r="F100" s="4"/>
      <c r="G100" s="4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00"/>
      <c r="AE100" s="400"/>
      <c r="AF100" s="400"/>
    </row>
    <row r="101" spans="1:32" x14ac:dyDescent="0.3">
      <c r="A101" s="42"/>
      <c r="B101" s="42"/>
      <c r="C101" s="42"/>
      <c r="D101" s="42"/>
      <c r="E101" s="4"/>
      <c r="F101" s="4"/>
      <c r="G101" s="4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00"/>
      <c r="AE101" s="400"/>
      <c r="AF101" s="400"/>
    </row>
    <row r="102" spans="1:32" x14ac:dyDescent="0.3">
      <c r="A102" s="42"/>
      <c r="B102" s="42"/>
      <c r="C102" s="42"/>
      <c r="D102" s="42"/>
      <c r="E102" s="4"/>
      <c r="F102" s="4"/>
      <c r="G102" s="4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00"/>
      <c r="AE102" s="400"/>
      <c r="AF102" s="400"/>
    </row>
    <row r="103" spans="1:32" x14ac:dyDescent="0.3">
      <c r="A103" s="42"/>
      <c r="B103" s="42"/>
      <c r="C103" s="42"/>
      <c r="D103" s="42"/>
      <c r="E103" s="4"/>
      <c r="F103" s="4"/>
      <c r="G103" s="4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00"/>
      <c r="AE103" s="400"/>
      <c r="AF103" s="400"/>
    </row>
    <row r="104" spans="1:32" x14ac:dyDescent="0.3">
      <c r="A104" s="42"/>
      <c r="B104" s="42"/>
      <c r="C104" s="42"/>
      <c r="D104" s="42"/>
      <c r="E104" s="4"/>
      <c r="F104" s="4"/>
      <c r="G104" s="4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00"/>
      <c r="AE104" s="400"/>
      <c r="AF104" s="400"/>
    </row>
    <row r="105" spans="1:32" x14ac:dyDescent="0.3">
      <c r="A105" s="42"/>
      <c r="B105" s="42"/>
      <c r="C105" s="42"/>
      <c r="D105" s="42"/>
      <c r="E105" s="4"/>
      <c r="F105" s="4"/>
      <c r="G105" s="4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00"/>
      <c r="AE105" s="400"/>
      <c r="AF105" s="400"/>
    </row>
    <row r="106" spans="1:32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00"/>
      <c r="AE106" s="400"/>
      <c r="AF106" s="400"/>
    </row>
    <row r="107" spans="1:32" x14ac:dyDescent="0.3">
      <c r="A107" s="42"/>
      <c r="B107" s="42"/>
      <c r="C107" s="42"/>
      <c r="D107" s="42"/>
      <c r="E107" s="4"/>
      <c r="F107" s="4"/>
      <c r="G107" s="4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00"/>
      <c r="AE107" s="400"/>
      <c r="AF107" s="400"/>
    </row>
    <row r="108" spans="1:32" x14ac:dyDescent="0.3">
      <c r="A108" s="42"/>
      <c r="B108" s="42"/>
      <c r="C108" s="42"/>
      <c r="D108" s="42"/>
      <c r="E108" s="4"/>
      <c r="F108" s="4"/>
      <c r="G108" s="4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00"/>
      <c r="AE108" s="400"/>
      <c r="AF108" s="400"/>
    </row>
    <row r="109" spans="1:32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00"/>
      <c r="AE109" s="400"/>
      <c r="AF109" s="400"/>
    </row>
    <row r="110" spans="1:32" x14ac:dyDescent="0.3">
      <c r="A110" s="42"/>
      <c r="B110" s="42"/>
      <c r="C110" s="42"/>
      <c r="D110" s="42"/>
      <c r="E110" s="4"/>
      <c r="F110" s="4"/>
      <c r="G110" s="4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00"/>
      <c r="AE110" s="400"/>
      <c r="AF110" s="400"/>
    </row>
    <row r="111" spans="1:32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00"/>
      <c r="AE111" s="400"/>
      <c r="AF111" s="400"/>
    </row>
    <row r="112" spans="1:32" x14ac:dyDescent="0.3">
      <c r="A112" s="42"/>
      <c r="B112" s="42"/>
      <c r="C112" s="42"/>
      <c r="D112" s="42"/>
      <c r="E112" s="4"/>
      <c r="F112" s="4"/>
      <c r="G112" s="4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00"/>
      <c r="AE112" s="400"/>
      <c r="AF112" s="400"/>
    </row>
    <row r="113" spans="1:32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00"/>
      <c r="AE113" s="400"/>
      <c r="AF113" s="400"/>
    </row>
    <row r="114" spans="1:32" x14ac:dyDescent="0.3">
      <c r="A114" s="42"/>
      <c r="B114" s="42"/>
      <c r="C114" s="42"/>
      <c r="D114" s="42"/>
      <c r="E114" s="4"/>
      <c r="F114" s="4"/>
      <c r="G114" s="4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00"/>
      <c r="AE114" s="400"/>
      <c r="AF114" s="400"/>
    </row>
    <row r="115" spans="1:32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00"/>
      <c r="AE115" s="400"/>
      <c r="AF115" s="400"/>
    </row>
    <row r="116" spans="1:32" x14ac:dyDescent="0.3">
      <c r="A116" s="42"/>
      <c r="B116" s="42"/>
      <c r="C116" s="42"/>
      <c r="D116" s="42"/>
      <c r="E116" s="4"/>
      <c r="F116" s="4"/>
      <c r="G116" s="4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00"/>
      <c r="AE116" s="400"/>
      <c r="AF116" s="400"/>
    </row>
    <row r="117" spans="1:32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00"/>
      <c r="AE117" s="400"/>
      <c r="AF117" s="400"/>
    </row>
    <row r="118" spans="1:32" x14ac:dyDescent="0.3">
      <c r="A118" s="42"/>
      <c r="B118" s="42"/>
      <c r="C118" s="42"/>
      <c r="D118" s="42"/>
      <c r="E118" s="4"/>
      <c r="F118" s="4"/>
      <c r="G118" s="4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00"/>
      <c r="AE118" s="400"/>
      <c r="AF118" s="400"/>
    </row>
    <row r="119" spans="1:32" x14ac:dyDescent="0.3">
      <c r="A119" s="42"/>
      <c r="B119" s="42"/>
      <c r="C119" s="42"/>
      <c r="D119" s="42"/>
      <c r="E119" s="4"/>
      <c r="F119" s="4"/>
      <c r="G119" s="4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00"/>
      <c r="AE119" s="400"/>
      <c r="AF119" s="400"/>
    </row>
    <row r="120" spans="1:32" x14ac:dyDescent="0.3">
      <c r="A120" s="42"/>
      <c r="B120" s="42"/>
      <c r="C120" s="42"/>
      <c r="D120" s="42"/>
      <c r="E120" s="4"/>
      <c r="F120" s="4"/>
      <c r="G120" s="4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00"/>
      <c r="AE120" s="400"/>
      <c r="AF120" s="400"/>
    </row>
    <row r="121" spans="1:32" x14ac:dyDescent="0.3">
      <c r="A121" s="42"/>
      <c r="B121" s="42"/>
      <c r="C121" s="42"/>
      <c r="D121" s="42"/>
      <c r="E121" s="4"/>
      <c r="F121" s="4"/>
      <c r="G121" s="4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00"/>
      <c r="AE121" s="400"/>
      <c r="AF121" s="400"/>
    </row>
    <row r="122" spans="1:32" x14ac:dyDescent="0.3">
      <c r="A122" s="42"/>
      <c r="B122" s="42"/>
      <c r="C122" s="42"/>
      <c r="D122" s="42"/>
      <c r="E122" s="4"/>
      <c r="F122" s="4"/>
      <c r="G122" s="4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00"/>
      <c r="AE122" s="400"/>
      <c r="AF122" s="400"/>
    </row>
    <row r="123" spans="1:32" x14ac:dyDescent="0.3">
      <c r="A123" s="42"/>
      <c r="B123" s="42"/>
      <c r="C123" s="42"/>
      <c r="D123" s="42"/>
      <c r="E123" s="4"/>
      <c r="F123" s="4"/>
      <c r="G123" s="4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00"/>
      <c r="AE123" s="400"/>
      <c r="AF123" s="400"/>
    </row>
    <row r="124" spans="1:32" x14ac:dyDescent="0.3">
      <c r="A124" s="42"/>
      <c r="B124" s="42"/>
      <c r="C124" s="42"/>
      <c r="D124" s="42"/>
      <c r="E124" s="4"/>
      <c r="F124" s="4"/>
      <c r="G124" s="4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00"/>
      <c r="AE124" s="400"/>
      <c r="AF124" s="400"/>
    </row>
    <row r="125" spans="1:32" x14ac:dyDescent="0.3">
      <c r="A125" s="42"/>
      <c r="B125" s="42"/>
      <c r="C125" s="42"/>
      <c r="D125" s="42"/>
      <c r="E125" s="4"/>
      <c r="F125" s="4"/>
      <c r="G125" s="4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00"/>
      <c r="AE125" s="400"/>
      <c r="AF125" s="400"/>
    </row>
    <row r="126" spans="1:32" x14ac:dyDescent="0.3">
      <c r="A126" s="42"/>
      <c r="B126" s="42"/>
      <c r="C126" s="42"/>
      <c r="D126" s="42"/>
      <c r="E126" s="4"/>
      <c r="F126" s="4"/>
      <c r="G126" s="4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00"/>
      <c r="AE126" s="400"/>
      <c r="AF126" s="400"/>
    </row>
    <row r="127" spans="1:3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00"/>
      <c r="AE127" s="400"/>
      <c r="AF127" s="400"/>
    </row>
    <row r="128" spans="1:32" x14ac:dyDescent="0.3">
      <c r="A128" s="42"/>
      <c r="B128" s="42"/>
      <c r="C128" s="42"/>
      <c r="D128" s="42"/>
      <c r="E128" s="4"/>
      <c r="F128" s="4"/>
      <c r="G128" s="4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00"/>
      <c r="AE128" s="400"/>
      <c r="AF128" s="400"/>
    </row>
    <row r="129" spans="1:32" x14ac:dyDescent="0.3">
      <c r="A129" s="42"/>
      <c r="B129" s="42"/>
      <c r="C129" s="42"/>
      <c r="D129" s="42"/>
      <c r="E129" s="4"/>
      <c r="F129" s="4"/>
      <c r="G129" s="4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00"/>
      <c r="AE129" s="400"/>
      <c r="AF129" s="400"/>
    </row>
    <row r="130" spans="1:32" x14ac:dyDescent="0.3">
      <c r="A130" s="42"/>
      <c r="B130" s="42"/>
      <c r="C130" s="42"/>
      <c r="D130" s="42"/>
      <c r="E130" s="4"/>
      <c r="F130" s="4"/>
      <c r="G130" s="4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00"/>
      <c r="AE130" s="400"/>
      <c r="AF130" s="400"/>
    </row>
    <row r="131" spans="1:32" x14ac:dyDescent="0.3">
      <c r="A131" s="42"/>
      <c r="B131" s="42"/>
      <c r="C131" s="42"/>
      <c r="D131" s="42"/>
      <c r="E131" s="4"/>
      <c r="F131" s="4"/>
      <c r="G131" s="4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00"/>
      <c r="AE131" s="400"/>
      <c r="AF131" s="400"/>
    </row>
    <row r="132" spans="1:32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00"/>
      <c r="AE132" s="400"/>
      <c r="AF132" s="400"/>
    </row>
    <row r="133" spans="1:32" x14ac:dyDescent="0.3">
      <c r="A133" s="42"/>
      <c r="B133" s="42"/>
      <c r="C133" s="42"/>
      <c r="D133" s="42"/>
      <c r="E133" s="4"/>
      <c r="F133" s="4"/>
      <c r="G133" s="4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00"/>
      <c r="AE133" s="400"/>
      <c r="AF133" s="400"/>
    </row>
    <row r="134" spans="1:32" x14ac:dyDescent="0.3">
      <c r="A134" s="42"/>
      <c r="B134" s="42"/>
      <c r="C134" s="42"/>
      <c r="D134" s="42"/>
      <c r="E134" s="4"/>
      <c r="F134" s="4"/>
      <c r="G134" s="4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00"/>
      <c r="AE134" s="400"/>
      <c r="AF134" s="400"/>
    </row>
    <row r="135" spans="1:32" x14ac:dyDescent="0.3">
      <c r="A135" s="42"/>
      <c r="B135" s="42"/>
      <c r="C135" s="42"/>
      <c r="D135" s="42"/>
      <c r="E135" s="4"/>
      <c r="F135" s="4"/>
      <c r="G135" s="4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00"/>
      <c r="AE135" s="400"/>
      <c r="AF135" s="400"/>
    </row>
    <row r="136" spans="1:32" x14ac:dyDescent="0.3">
      <c r="A136" s="42"/>
      <c r="B136" s="42"/>
      <c r="C136" s="42"/>
      <c r="D136" s="42"/>
      <c r="E136" s="4"/>
      <c r="F136" s="4"/>
      <c r="G136" s="4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00"/>
      <c r="AE136" s="400"/>
      <c r="AF136" s="400"/>
    </row>
    <row r="137" spans="1:32" x14ac:dyDescent="0.3">
      <c r="A137" s="42"/>
      <c r="B137" s="42"/>
      <c r="C137" s="42"/>
      <c r="D137" s="42"/>
      <c r="E137" s="4"/>
      <c r="F137" s="4"/>
      <c r="G137" s="4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00"/>
      <c r="AE137" s="400"/>
      <c r="AF137" s="400"/>
    </row>
    <row r="138" spans="1:32" x14ac:dyDescent="0.3">
      <c r="A138" s="42"/>
      <c r="B138" s="42"/>
      <c r="C138" s="42"/>
      <c r="D138" s="42"/>
      <c r="E138" s="4"/>
      <c r="F138" s="4"/>
      <c r="G138" s="4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00"/>
      <c r="AE138" s="400"/>
      <c r="AF138" s="400"/>
    </row>
    <row r="139" spans="1:32" x14ac:dyDescent="0.3">
      <c r="A139" s="42"/>
      <c r="B139" s="42"/>
      <c r="C139" s="42"/>
      <c r="D139" s="42"/>
      <c r="E139" s="4"/>
      <c r="F139" s="4"/>
      <c r="G139" s="4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00"/>
      <c r="AE139" s="400"/>
      <c r="AF139" s="400"/>
    </row>
    <row r="140" spans="1:32" x14ac:dyDescent="0.3">
      <c r="A140" s="42"/>
      <c r="B140" s="42"/>
      <c r="C140" s="42"/>
      <c r="D140" s="42"/>
      <c r="E140" s="4"/>
      <c r="F140" s="4"/>
      <c r="G140" s="4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00"/>
      <c r="AE140" s="400"/>
      <c r="AF140" s="400"/>
    </row>
    <row r="141" spans="1:32" x14ac:dyDescent="0.3">
      <c r="A141" s="42"/>
      <c r="B141" s="42"/>
      <c r="C141" s="42"/>
      <c r="D141" s="42"/>
      <c r="E141" s="4"/>
      <c r="F141" s="4"/>
      <c r="G141" s="4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00"/>
      <c r="AE141" s="400"/>
      <c r="AF141" s="400"/>
    </row>
    <row r="142" spans="1:32" x14ac:dyDescent="0.3">
      <c r="A142" s="42"/>
      <c r="B142" s="42"/>
      <c r="C142" s="42"/>
      <c r="D142" s="42"/>
      <c r="E142" s="4"/>
      <c r="F142" s="4"/>
      <c r="G142" s="4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00"/>
      <c r="AE142" s="400"/>
      <c r="AF142" s="400"/>
    </row>
    <row r="143" spans="1:32" x14ac:dyDescent="0.3">
      <c r="A143" s="42"/>
      <c r="B143" s="42"/>
      <c r="C143" s="42"/>
      <c r="D143" s="42"/>
      <c r="E143" s="4"/>
      <c r="F143" s="4"/>
      <c r="G143" s="4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00"/>
      <c r="AE143" s="400"/>
      <c r="AF143" s="400"/>
    </row>
    <row r="144" spans="1:32" x14ac:dyDescent="0.3">
      <c r="A144" s="42"/>
      <c r="B144" s="42"/>
      <c r="C144" s="42"/>
      <c r="D144" s="42"/>
      <c r="E144" s="4"/>
      <c r="F144" s="4"/>
      <c r="G144" s="4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00"/>
      <c r="AE144" s="400"/>
      <c r="AF144" s="400"/>
    </row>
    <row r="145" spans="1:32" x14ac:dyDescent="0.3">
      <c r="A145" s="42"/>
      <c r="B145" s="42"/>
      <c r="C145" s="42"/>
      <c r="D145" s="42"/>
      <c r="E145" s="4"/>
      <c r="F145" s="4"/>
      <c r="G145" s="4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00"/>
      <c r="AE145" s="400"/>
      <c r="AF145" s="400"/>
    </row>
    <row r="146" spans="1:32" x14ac:dyDescent="0.3">
      <c r="A146" s="42"/>
      <c r="B146" s="42"/>
      <c r="C146" s="42"/>
      <c r="D146" s="42"/>
      <c r="E146" s="4"/>
      <c r="F146" s="4"/>
      <c r="G146" s="4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00"/>
      <c r="AE146" s="400"/>
      <c r="AF146" s="400"/>
    </row>
    <row r="147" spans="1:32" x14ac:dyDescent="0.3">
      <c r="A147" s="42"/>
      <c r="B147" s="42"/>
      <c r="C147" s="42"/>
      <c r="D147" s="42"/>
      <c r="E147" s="4"/>
      <c r="F147" s="4"/>
      <c r="G147" s="4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00"/>
      <c r="AE147" s="400"/>
      <c r="AF147" s="400"/>
    </row>
    <row r="148" spans="1:32" x14ac:dyDescent="0.3">
      <c r="A148" s="42"/>
      <c r="B148" s="42"/>
      <c r="C148" s="42"/>
      <c r="D148" s="42"/>
      <c r="E148" s="4"/>
      <c r="F148" s="4"/>
      <c r="G148" s="4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00"/>
      <c r="AE148" s="400"/>
      <c r="AF148" s="400"/>
    </row>
    <row r="149" spans="1:32" x14ac:dyDescent="0.3">
      <c r="A149" s="42"/>
      <c r="B149" s="42"/>
      <c r="C149" s="42"/>
      <c r="D149" s="42"/>
      <c r="E149" s="4"/>
      <c r="F149" s="4"/>
      <c r="G149" s="4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00"/>
      <c r="AE149" s="400"/>
      <c r="AF149" s="400"/>
    </row>
    <row r="150" spans="1:32" x14ac:dyDescent="0.3">
      <c r="A150" s="42"/>
      <c r="B150" s="42"/>
      <c r="C150" s="42"/>
      <c r="D150" s="42"/>
      <c r="E150" s="4"/>
      <c r="F150" s="4"/>
      <c r="G150" s="4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00"/>
      <c r="AE150" s="400"/>
      <c r="AF150" s="400"/>
    </row>
    <row r="151" spans="1:32" x14ac:dyDescent="0.3">
      <c r="A151" s="42"/>
      <c r="B151" s="42"/>
      <c r="C151" s="42"/>
      <c r="D151" s="42"/>
      <c r="E151" s="4"/>
      <c r="F151" s="4"/>
      <c r="G151" s="4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00"/>
      <c r="AE151" s="400"/>
      <c r="AF151" s="400"/>
    </row>
    <row r="152" spans="1:32" x14ac:dyDescent="0.3">
      <c r="A152" s="42"/>
      <c r="B152" s="42"/>
      <c r="C152" s="42"/>
      <c r="D152" s="42"/>
      <c r="E152" s="4"/>
      <c r="F152" s="4"/>
      <c r="G152" s="4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00"/>
      <c r="AE152" s="400"/>
      <c r="AF152" s="400"/>
    </row>
    <row r="153" spans="1:32" x14ac:dyDescent="0.3">
      <c r="A153" s="42"/>
      <c r="B153" s="42"/>
      <c r="C153" s="42"/>
      <c r="D153" s="42"/>
      <c r="E153" s="4"/>
      <c r="F153" s="4"/>
      <c r="G153" s="4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00"/>
      <c r="AE153" s="400"/>
      <c r="AF153" s="400"/>
    </row>
    <row r="154" spans="1:32" x14ac:dyDescent="0.3">
      <c r="A154" s="42"/>
      <c r="B154" s="42"/>
      <c r="C154" s="42"/>
      <c r="D154" s="42"/>
      <c r="E154" s="4"/>
      <c r="F154" s="4"/>
      <c r="G154" s="4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00"/>
      <c r="AE154" s="400"/>
      <c r="AF154" s="400"/>
    </row>
    <row r="155" spans="1:32" x14ac:dyDescent="0.3">
      <c r="A155" s="42"/>
      <c r="B155" s="42"/>
      <c r="C155" s="42"/>
      <c r="D155" s="42"/>
      <c r="E155" s="4"/>
      <c r="F155" s="4"/>
      <c r="G155" s="4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00"/>
      <c r="AE155" s="400"/>
      <c r="AF155" s="400"/>
    </row>
    <row r="156" spans="1:32" x14ac:dyDescent="0.3">
      <c r="A156" s="42"/>
      <c r="B156" s="42"/>
      <c r="C156" s="42"/>
      <c r="D156" s="42"/>
      <c r="E156" s="4"/>
      <c r="F156" s="4"/>
      <c r="G156" s="4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00"/>
      <c r="AE156" s="400"/>
      <c r="AF156" s="400"/>
    </row>
    <row r="157" spans="1:32" x14ac:dyDescent="0.3">
      <c r="A157" s="42"/>
      <c r="B157" s="42"/>
      <c r="C157" s="42"/>
      <c r="D157" s="42"/>
      <c r="E157" s="4"/>
      <c r="F157" s="4"/>
      <c r="G157" s="4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00"/>
      <c r="AE157" s="400"/>
      <c r="AF157" s="400"/>
    </row>
    <row r="158" spans="1:32" x14ac:dyDescent="0.3">
      <c r="A158" s="42"/>
      <c r="B158" s="42"/>
      <c r="C158" s="42"/>
      <c r="D158" s="42"/>
      <c r="E158" s="4"/>
      <c r="F158" s="4"/>
      <c r="G158" s="4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00"/>
      <c r="AE158" s="400"/>
      <c r="AF158" s="400"/>
    </row>
    <row r="159" spans="1:32" x14ac:dyDescent="0.3">
      <c r="A159" s="42"/>
      <c r="B159" s="42"/>
      <c r="C159" s="42"/>
      <c r="D159" s="42"/>
      <c r="E159" s="4"/>
      <c r="F159" s="4"/>
      <c r="G159" s="4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00"/>
      <c r="AE159" s="400"/>
      <c r="AF159" s="400"/>
    </row>
    <row r="160" spans="1:32" x14ac:dyDescent="0.3">
      <c r="A160" s="42"/>
      <c r="B160" s="42"/>
      <c r="C160" s="42"/>
      <c r="D160" s="42"/>
      <c r="E160" s="4"/>
      <c r="F160" s="4"/>
      <c r="G160" s="4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00"/>
      <c r="AE160" s="400"/>
      <c r="AF160" s="400"/>
    </row>
    <row r="161" spans="1:32" x14ac:dyDescent="0.3">
      <c r="A161" s="42"/>
      <c r="B161" s="42"/>
      <c r="C161" s="42"/>
      <c r="D161" s="42"/>
      <c r="E161" s="4"/>
      <c r="F161" s="4"/>
      <c r="G161" s="4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00"/>
      <c r="AE161" s="400"/>
      <c r="AF161" s="400"/>
    </row>
    <row r="162" spans="1:32" x14ac:dyDescent="0.3">
      <c r="A162" s="42"/>
      <c r="B162" s="42"/>
      <c r="C162" s="42"/>
      <c r="D162" s="42"/>
      <c r="E162" s="4"/>
      <c r="F162" s="4"/>
      <c r="G162" s="4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00"/>
      <c r="AE162" s="400"/>
      <c r="AF162" s="400"/>
    </row>
    <row r="163" spans="1:32" x14ac:dyDescent="0.3">
      <c r="A163" s="42"/>
      <c r="B163" s="42"/>
      <c r="C163" s="42"/>
      <c r="D163" s="42"/>
      <c r="E163" s="4"/>
      <c r="F163" s="4"/>
      <c r="G163" s="4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00"/>
      <c r="AE163" s="400"/>
      <c r="AF163" s="400"/>
    </row>
    <row r="164" spans="1:32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00"/>
      <c r="AE164" s="400"/>
      <c r="AF164" s="400"/>
    </row>
    <row r="165" spans="1:32" x14ac:dyDescent="0.3">
      <c r="A165" s="42"/>
      <c r="B165" s="42"/>
      <c r="C165" s="42"/>
      <c r="D165" s="42"/>
      <c r="E165" s="4"/>
      <c r="F165" s="4"/>
      <c r="G165" s="4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00"/>
      <c r="AE165" s="400"/>
      <c r="AF165" s="400"/>
    </row>
    <row r="166" spans="1:32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00"/>
      <c r="AE166" s="400"/>
      <c r="AF166" s="400"/>
    </row>
    <row r="167" spans="1:32" x14ac:dyDescent="0.3">
      <c r="A167" s="42"/>
      <c r="B167" s="42"/>
      <c r="C167" s="42"/>
      <c r="D167" s="42"/>
      <c r="E167" s="4"/>
      <c r="F167" s="4"/>
      <c r="G167" s="4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00"/>
      <c r="AE167" s="400"/>
      <c r="AF167" s="400"/>
    </row>
    <row r="168" spans="1:32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00"/>
      <c r="AE168" s="400"/>
      <c r="AF168" s="400"/>
    </row>
    <row r="169" spans="1:32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401"/>
      <c r="AE169" s="401"/>
      <c r="AF169" s="401"/>
    </row>
    <row r="170" spans="1:32" ht="16.2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</row>
    <row r="171" spans="1:32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</row>
    <row r="172" spans="1:32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</row>
    <row r="173" spans="1:32" x14ac:dyDescent="0.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</row>
    <row r="174" spans="1:32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x14ac:dyDescent="0.3">
      <c r="A175" s="43"/>
      <c r="B175" s="43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11"/>
      <c r="AA175" s="11"/>
      <c r="AB175" s="11"/>
      <c r="AC175" s="11"/>
      <c r="AD175" s="400"/>
      <c r="AE175" s="400"/>
      <c r="AF175" s="400"/>
    </row>
    <row r="176" spans="1:32" x14ac:dyDescent="0.3">
      <c r="A176" s="43"/>
      <c r="B176" s="43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11"/>
      <c r="AA176" s="11"/>
      <c r="AB176" s="11"/>
      <c r="AC176" s="11"/>
      <c r="AD176" s="400"/>
      <c r="AE176" s="400"/>
      <c r="AF176" s="400"/>
    </row>
    <row r="177" spans="1:32" x14ac:dyDescent="0.3">
      <c r="A177" s="43"/>
      <c r="B177" s="43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11"/>
      <c r="AA177" s="11"/>
      <c r="AB177" s="11"/>
      <c r="AC177" s="11"/>
      <c r="AD177" s="400"/>
      <c r="AE177" s="400"/>
      <c r="AF177" s="400"/>
    </row>
    <row r="178" spans="1:32" x14ac:dyDescent="0.3">
      <c r="A178" s="43"/>
      <c r="B178" s="43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11"/>
      <c r="AA178" s="11"/>
      <c r="AB178" s="11"/>
      <c r="AC178" s="11"/>
      <c r="AD178" s="400"/>
      <c r="AE178" s="400"/>
      <c r="AF178" s="400"/>
    </row>
    <row r="179" spans="1:32" x14ac:dyDescent="0.3">
      <c r="A179" s="43"/>
      <c r="B179" s="43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11"/>
      <c r="AA179" s="11"/>
      <c r="AB179" s="11"/>
      <c r="AC179" s="11"/>
      <c r="AD179" s="400"/>
      <c r="AE179" s="400"/>
      <c r="AF179" s="400"/>
    </row>
    <row r="180" spans="1:32" x14ac:dyDescent="0.3">
      <c r="A180" s="43"/>
      <c r="B180" s="43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11"/>
      <c r="AA180" s="11"/>
      <c r="AB180" s="11"/>
      <c r="AC180" s="11"/>
      <c r="AD180" s="400"/>
      <c r="AE180" s="400"/>
      <c r="AF180" s="400"/>
    </row>
    <row r="181" spans="1:32" x14ac:dyDescent="0.3">
      <c r="A181" s="43"/>
      <c r="B181" s="43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11"/>
      <c r="AA181" s="11"/>
      <c r="AB181" s="11"/>
      <c r="AC181" s="11"/>
      <c r="AD181" s="400"/>
      <c r="AE181" s="400"/>
      <c r="AF181" s="400"/>
    </row>
    <row r="182" spans="1:32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x14ac:dyDescent="0.3">
      <c r="A183" s="43"/>
      <c r="B183" s="43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11"/>
      <c r="AA183" s="11"/>
      <c r="AB183" s="11"/>
      <c r="AC183" s="11"/>
      <c r="AD183" s="400"/>
      <c r="AE183" s="400"/>
      <c r="AF183" s="400"/>
    </row>
    <row r="184" spans="1:32" x14ac:dyDescent="0.3">
      <c r="A184" s="43"/>
      <c r="B184" s="43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11"/>
      <c r="AA184" s="11"/>
      <c r="AB184" s="11"/>
      <c r="AC184" s="11"/>
      <c r="AD184" s="400"/>
      <c r="AE184" s="400"/>
      <c r="AF184" s="400"/>
    </row>
    <row r="185" spans="1:32" x14ac:dyDescent="0.3">
      <c r="A185" s="43"/>
      <c r="B185" s="43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11"/>
      <c r="AA185" s="11"/>
      <c r="AB185" s="11"/>
      <c r="AC185" s="11"/>
      <c r="AD185" s="400"/>
      <c r="AE185" s="400"/>
      <c r="AF185" s="400"/>
    </row>
    <row r="186" spans="1:32" x14ac:dyDescent="0.3">
      <c r="A186" s="43"/>
      <c r="B186" s="43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11"/>
      <c r="AA186" s="11"/>
      <c r="AB186" s="11"/>
      <c r="AC186" s="11"/>
      <c r="AD186" s="400"/>
      <c r="AE186" s="400"/>
      <c r="AF186" s="400"/>
    </row>
    <row r="187" spans="1:32" x14ac:dyDescent="0.3">
      <c r="A187" s="43"/>
      <c r="B187" s="43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11"/>
      <c r="AA187" s="11"/>
      <c r="AB187" s="11"/>
      <c r="AC187" s="11"/>
      <c r="AD187" s="400"/>
      <c r="AE187" s="400"/>
      <c r="AF187" s="400"/>
    </row>
    <row r="188" spans="1:32" x14ac:dyDescent="0.3">
      <c r="A188" s="43"/>
      <c r="B188" s="43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11"/>
      <c r="AA188" s="11"/>
      <c r="AB188" s="11"/>
      <c r="AC188" s="11"/>
      <c r="AD188" s="400"/>
      <c r="AE188" s="400"/>
      <c r="AF188" s="400"/>
    </row>
    <row r="189" spans="1:32" x14ac:dyDescent="0.3">
      <c r="A189" s="43"/>
      <c r="B189" s="43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11"/>
      <c r="AA189" s="11"/>
      <c r="AB189" s="11"/>
      <c r="AC189" s="11"/>
      <c r="AD189" s="400"/>
      <c r="AE189" s="400"/>
      <c r="AF189" s="400"/>
    </row>
    <row r="190" spans="1:32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x14ac:dyDescent="0.3">
      <c r="A191" s="43"/>
      <c r="B191" s="43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11"/>
      <c r="AA191" s="11"/>
      <c r="AB191" s="11"/>
      <c r="AC191" s="11"/>
      <c r="AD191" s="400"/>
      <c r="AE191" s="400"/>
      <c r="AF191" s="400"/>
    </row>
    <row r="192" spans="1:32" x14ac:dyDescent="0.3">
      <c r="A192" s="43"/>
      <c r="B192" s="43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11"/>
      <c r="AA192" s="11"/>
      <c r="AB192" s="11"/>
      <c r="AC192" s="11"/>
      <c r="AD192" s="400"/>
      <c r="AE192" s="400"/>
      <c r="AF192" s="400"/>
    </row>
    <row r="193" spans="1:32" x14ac:dyDescent="0.3">
      <c r="A193" s="43"/>
      <c r="B193" s="43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11"/>
      <c r="AA193" s="11"/>
      <c r="AB193" s="11"/>
      <c r="AC193" s="11"/>
      <c r="AD193" s="400"/>
      <c r="AE193" s="400"/>
      <c r="AF193" s="400"/>
    </row>
    <row r="194" spans="1:32" x14ac:dyDescent="0.3">
      <c r="A194" s="43"/>
      <c r="B194" s="43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11"/>
      <c r="AA194" s="11"/>
      <c r="AB194" s="11"/>
      <c r="AC194" s="11"/>
      <c r="AD194" s="400"/>
      <c r="AE194" s="400"/>
      <c r="AF194" s="400"/>
    </row>
    <row r="195" spans="1:32" x14ac:dyDescent="0.3">
      <c r="A195" s="43"/>
      <c r="B195" s="43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11"/>
      <c r="AA195" s="11"/>
      <c r="AB195" s="11"/>
      <c r="AC195" s="11"/>
      <c r="AD195" s="400"/>
      <c r="AE195" s="400"/>
      <c r="AF195" s="400"/>
    </row>
    <row r="196" spans="1:32" x14ac:dyDescent="0.3">
      <c r="A196" s="43"/>
      <c r="B196" s="43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11"/>
      <c r="AA196" s="11"/>
      <c r="AB196" s="11"/>
      <c r="AC196" s="11"/>
      <c r="AD196" s="400"/>
      <c r="AE196" s="400"/>
      <c r="AF196" s="400"/>
    </row>
    <row r="197" spans="1:32" x14ac:dyDescent="0.3">
      <c r="A197" s="43"/>
      <c r="B197" s="43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11"/>
      <c r="AA197" s="11"/>
      <c r="AB197" s="11"/>
      <c r="AC197" s="11"/>
      <c r="AD197" s="400"/>
      <c r="AE197" s="400"/>
      <c r="AF197" s="400"/>
    </row>
    <row r="198" spans="1:32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x14ac:dyDescent="0.3">
      <c r="A199" s="43"/>
      <c r="B199" s="43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11"/>
      <c r="AA199" s="11"/>
      <c r="AB199" s="11"/>
      <c r="AC199" s="11"/>
      <c r="AD199" s="400"/>
      <c r="AE199" s="400"/>
      <c r="AF199" s="400"/>
    </row>
    <row r="200" spans="1:32" x14ac:dyDescent="0.3">
      <c r="A200" s="43"/>
      <c r="B200" s="43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11"/>
      <c r="AA200" s="11"/>
      <c r="AB200" s="11"/>
      <c r="AC200" s="11"/>
      <c r="AD200" s="400"/>
      <c r="AE200" s="400"/>
      <c r="AF200" s="400"/>
    </row>
    <row r="201" spans="1:32" x14ac:dyDescent="0.3">
      <c r="A201" s="43"/>
      <c r="B201" s="43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11"/>
      <c r="AA201" s="11"/>
      <c r="AB201" s="11"/>
      <c r="AC201" s="11"/>
      <c r="AD201" s="400"/>
      <c r="AE201" s="400"/>
      <c r="AF201" s="400"/>
    </row>
    <row r="202" spans="1:32" x14ac:dyDescent="0.3">
      <c r="A202" s="43"/>
      <c r="B202" s="43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11"/>
      <c r="AA202" s="11"/>
      <c r="AB202" s="11"/>
      <c r="AC202" s="11"/>
      <c r="AD202" s="400"/>
      <c r="AE202" s="400"/>
      <c r="AF202" s="400"/>
    </row>
    <row r="203" spans="1:32" x14ac:dyDescent="0.3">
      <c r="A203" s="43"/>
      <c r="B203" s="43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11"/>
      <c r="AA203" s="11"/>
      <c r="AB203" s="11"/>
      <c r="AC203" s="11"/>
      <c r="AD203" s="400"/>
      <c r="AE203" s="400"/>
      <c r="AF203" s="400"/>
    </row>
    <row r="204" spans="1:32" x14ac:dyDescent="0.3">
      <c r="A204" s="43"/>
      <c r="B204" s="43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11"/>
      <c r="AA204" s="11"/>
      <c r="AB204" s="11"/>
      <c r="AC204" s="11"/>
      <c r="AD204" s="400"/>
      <c r="AE204" s="400"/>
      <c r="AF204" s="400"/>
    </row>
    <row r="205" spans="1:32" x14ac:dyDescent="0.3">
      <c r="A205" s="43"/>
      <c r="B205" s="43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11"/>
      <c r="AA205" s="11"/>
      <c r="AB205" s="11"/>
      <c r="AC205" s="11"/>
      <c r="AD205" s="400"/>
      <c r="AE205" s="400"/>
      <c r="AF205" s="400"/>
    </row>
    <row r="206" spans="1:32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x14ac:dyDescent="0.3">
      <c r="A207" s="43"/>
      <c r="B207" s="43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11"/>
      <c r="AA207" s="11"/>
      <c r="AB207" s="11"/>
      <c r="AC207" s="11"/>
      <c r="AD207" s="400"/>
      <c r="AE207" s="400"/>
      <c r="AF207" s="400"/>
    </row>
    <row r="208" spans="1:32" x14ac:dyDescent="0.3">
      <c r="A208" s="43"/>
      <c r="B208" s="43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11"/>
      <c r="AA208" s="11"/>
      <c r="AB208" s="11"/>
      <c r="AC208" s="11"/>
      <c r="AD208" s="400"/>
      <c r="AE208" s="400"/>
      <c r="AF208" s="400"/>
    </row>
    <row r="209" spans="1:32" x14ac:dyDescent="0.3">
      <c r="A209" s="43"/>
      <c r="B209" s="43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11"/>
      <c r="AA209" s="11"/>
      <c r="AB209" s="11"/>
      <c r="AC209" s="11"/>
      <c r="AD209" s="400"/>
      <c r="AE209" s="400"/>
      <c r="AF209" s="400"/>
    </row>
    <row r="210" spans="1:32" x14ac:dyDescent="0.3">
      <c r="A210" s="43"/>
      <c r="B210" s="43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11"/>
      <c r="AA210" s="11"/>
      <c r="AB210" s="11"/>
      <c r="AC210" s="11"/>
      <c r="AD210" s="400"/>
      <c r="AE210" s="400"/>
      <c r="AF210" s="400"/>
    </row>
    <row r="211" spans="1:32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1"/>
      <c r="AA211" s="11"/>
      <c r="AB211" s="11"/>
      <c r="AC211" s="11"/>
      <c r="AD211" s="401"/>
      <c r="AE211" s="401"/>
      <c r="AF211" s="401"/>
    </row>
    <row r="212" spans="1:32" ht="16.2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</row>
    <row r="213" spans="1:32" x14ac:dyDescent="0.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</row>
    <row r="214" spans="1:32" x14ac:dyDescent="0.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</row>
    <row r="215" spans="1:32" x14ac:dyDescent="0.3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</row>
    <row r="216" spans="1:32" x14ac:dyDescent="0.3">
      <c r="A216" s="43"/>
      <c r="B216" s="43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4"/>
      <c r="AA216" s="44"/>
      <c r="AB216" s="44"/>
      <c r="AC216" s="44"/>
      <c r="AD216" s="400"/>
      <c r="AE216" s="400"/>
      <c r="AF216" s="400"/>
    </row>
    <row r="217" spans="1:32" x14ac:dyDescent="0.3">
      <c r="A217" s="43"/>
      <c r="B217" s="43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4"/>
      <c r="AA217" s="44"/>
      <c r="AB217" s="44"/>
      <c r="AC217" s="44"/>
      <c r="AD217" s="400"/>
      <c r="AE217" s="400"/>
      <c r="AF217" s="400"/>
    </row>
    <row r="218" spans="1:32" x14ac:dyDescent="0.3">
      <c r="A218" s="43"/>
      <c r="B218" s="43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4"/>
      <c r="AA218" s="44"/>
      <c r="AB218" s="44"/>
      <c r="AC218" s="44"/>
      <c r="AD218" s="400"/>
      <c r="AE218" s="400"/>
      <c r="AF218" s="400"/>
    </row>
    <row r="219" spans="1:32" x14ac:dyDescent="0.3">
      <c r="A219" s="43"/>
      <c r="B219" s="43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4"/>
      <c r="AA219" s="44"/>
      <c r="AB219" s="44"/>
      <c r="AC219" s="44"/>
      <c r="AD219" s="400"/>
      <c r="AE219" s="400"/>
      <c r="AF219" s="400"/>
    </row>
    <row r="220" spans="1:32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11"/>
      <c r="AA220" s="11"/>
      <c r="AB220" s="11"/>
      <c r="AC220" s="11"/>
      <c r="AD220" s="400"/>
      <c r="AE220" s="400"/>
      <c r="AF220" s="400"/>
    </row>
    <row r="221" spans="1:32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11"/>
      <c r="AA221" s="11"/>
      <c r="AB221" s="11"/>
      <c r="AC221" s="11"/>
      <c r="AD221" s="400"/>
      <c r="AE221" s="400"/>
      <c r="AF221" s="400"/>
    </row>
    <row r="222" spans="1:32" x14ac:dyDescent="0.3">
      <c r="A222" s="43"/>
      <c r="B222" s="43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</row>
    <row r="223" spans="1:32" x14ac:dyDescent="0.3">
      <c r="A223" s="45"/>
      <c r="B223" s="4"/>
      <c r="C223" s="4"/>
      <c r="D223" s="4"/>
      <c r="E223" s="4"/>
      <c r="F223" s="4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4"/>
      <c r="AA223" s="44"/>
      <c r="AB223" s="44"/>
      <c r="AC223" s="44"/>
      <c r="AD223" s="400"/>
      <c r="AE223" s="400"/>
      <c r="AF223" s="400"/>
    </row>
    <row r="224" spans="1:32" x14ac:dyDescent="0.3">
      <c r="A224" s="45"/>
      <c r="B224" s="4"/>
      <c r="C224" s="4"/>
      <c r="D224" s="4"/>
      <c r="E224" s="4"/>
      <c r="F224" s="4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4"/>
      <c r="AA224" s="44"/>
      <c r="AB224" s="44"/>
      <c r="AC224" s="44"/>
      <c r="AD224" s="400"/>
      <c r="AE224" s="400"/>
      <c r="AF224" s="400"/>
    </row>
    <row r="225" spans="1:32" x14ac:dyDescent="0.3">
      <c r="A225" s="45"/>
      <c r="B225" s="4"/>
      <c r="C225" s="4"/>
      <c r="D225" s="4"/>
      <c r="E225" s="4"/>
      <c r="F225" s="4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4"/>
      <c r="AA225" s="44"/>
      <c r="AB225" s="44"/>
      <c r="AC225" s="44"/>
      <c r="AD225" s="400"/>
      <c r="AE225" s="400"/>
      <c r="AF225" s="400"/>
    </row>
    <row r="226" spans="1:32" x14ac:dyDescent="0.3">
      <c r="A226" s="45"/>
      <c r="B226" s="4"/>
      <c r="C226" s="4"/>
      <c r="D226" s="4"/>
      <c r="E226" s="4"/>
      <c r="F226" s="4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4"/>
      <c r="AA226" s="44"/>
      <c r="AB226" s="44"/>
      <c r="AC226" s="44"/>
      <c r="AD226" s="400"/>
      <c r="AE226" s="400"/>
      <c r="AF226" s="400"/>
    </row>
    <row r="227" spans="1:32" x14ac:dyDescent="0.3">
      <c r="A227" s="45"/>
      <c r="B227" s="4"/>
      <c r="C227" s="4"/>
      <c r="D227" s="4"/>
      <c r="E227" s="4"/>
      <c r="F227" s="4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4"/>
      <c r="AA227" s="44"/>
      <c r="AB227" s="44"/>
      <c r="AC227" s="44"/>
      <c r="AD227" s="400"/>
      <c r="AE227" s="400"/>
      <c r="AF227" s="400"/>
    </row>
    <row r="228" spans="1:32" x14ac:dyDescent="0.3">
      <c r="A228" s="45"/>
      <c r="B228" s="4"/>
      <c r="C228" s="4"/>
      <c r="D228" s="4"/>
      <c r="E228" s="4"/>
      <c r="F228" s="4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4"/>
      <c r="AA228" s="44"/>
      <c r="AB228" s="44"/>
      <c r="AC228" s="44"/>
      <c r="AD228" s="400"/>
      <c r="AE228" s="400"/>
      <c r="AF228" s="400"/>
    </row>
    <row r="229" spans="1:32" x14ac:dyDescent="0.3">
      <c r="A229" s="45"/>
      <c r="B229" s="4"/>
      <c r="C229" s="4"/>
      <c r="D229" s="4"/>
      <c r="E229" s="4"/>
      <c r="F229" s="4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4"/>
      <c r="AA229" s="44"/>
      <c r="AB229" s="44"/>
      <c r="AC229" s="44"/>
      <c r="AD229" s="400"/>
      <c r="AE229" s="400"/>
      <c r="AF229" s="400"/>
    </row>
    <row r="230" spans="1:32" x14ac:dyDescent="0.3">
      <c r="A230" s="45"/>
      <c r="B230" s="4"/>
      <c r="C230" s="4"/>
      <c r="D230" s="4"/>
      <c r="E230" s="4"/>
      <c r="F230" s="4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4"/>
      <c r="AA230" s="44"/>
      <c r="AB230" s="44"/>
      <c r="AC230" s="44"/>
      <c r="AD230" s="400"/>
      <c r="AE230" s="400"/>
      <c r="AF230" s="400"/>
    </row>
    <row r="231" spans="1:32" x14ac:dyDescent="0.3">
      <c r="A231" s="45"/>
      <c r="B231" s="4"/>
      <c r="C231" s="4"/>
      <c r="D231" s="4"/>
      <c r="E231" s="4"/>
      <c r="F231" s="4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4"/>
      <c r="AA231" s="44"/>
      <c r="AB231" s="44"/>
      <c r="AC231" s="44"/>
      <c r="AD231" s="400"/>
      <c r="AE231" s="400"/>
      <c r="AF231" s="400"/>
    </row>
    <row r="232" spans="1:32" x14ac:dyDescent="0.3">
      <c r="A232" s="45"/>
      <c r="B232" s="4"/>
      <c r="C232" s="4"/>
      <c r="D232" s="4"/>
      <c r="E232" s="4"/>
      <c r="F232" s="4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4"/>
      <c r="AA232" s="44"/>
      <c r="AB232" s="44"/>
      <c r="AC232" s="44"/>
      <c r="AD232" s="400"/>
      <c r="AE232" s="400"/>
      <c r="AF232" s="400"/>
    </row>
    <row r="233" spans="1:32" x14ac:dyDescent="0.3">
      <c r="A233" s="45"/>
      <c r="B233" s="4"/>
      <c r="C233" s="4"/>
      <c r="D233" s="4"/>
      <c r="E233" s="4"/>
      <c r="F233" s="4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4"/>
      <c r="AA233" s="44"/>
      <c r="AB233" s="44"/>
      <c r="AC233" s="44"/>
      <c r="AD233" s="400"/>
      <c r="AE233" s="400"/>
      <c r="AF233" s="400"/>
    </row>
    <row r="234" spans="1:32" x14ac:dyDescent="0.3">
      <c r="A234" s="45"/>
      <c r="B234" s="4"/>
      <c r="C234" s="4"/>
      <c r="D234" s="4"/>
      <c r="E234" s="4"/>
      <c r="F234" s="4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4"/>
      <c r="AA234" s="44"/>
      <c r="AB234" s="44"/>
      <c r="AC234" s="44"/>
      <c r="AD234" s="400"/>
      <c r="AE234" s="400"/>
      <c r="AF234" s="400"/>
    </row>
    <row r="235" spans="1:32" x14ac:dyDescent="0.3">
      <c r="A235" s="45"/>
      <c r="B235" s="4"/>
      <c r="C235" s="4"/>
      <c r="D235" s="4"/>
      <c r="E235" s="4"/>
      <c r="F235" s="4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4"/>
      <c r="AA235" s="44"/>
      <c r="AB235" s="44"/>
      <c r="AC235" s="44"/>
      <c r="AD235" s="400"/>
      <c r="AE235" s="400"/>
      <c r="AF235" s="400"/>
    </row>
    <row r="236" spans="1:32" x14ac:dyDescent="0.3">
      <c r="A236" s="45"/>
      <c r="B236" s="4"/>
      <c r="C236" s="4"/>
      <c r="D236" s="4"/>
      <c r="E236" s="4"/>
      <c r="F236" s="4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4"/>
      <c r="AA236" s="44"/>
      <c r="AB236" s="44"/>
      <c r="AC236" s="44"/>
      <c r="AD236" s="400"/>
      <c r="AE236" s="400"/>
      <c r="AF236" s="400"/>
    </row>
    <row r="237" spans="1:32" x14ac:dyDescent="0.3">
      <c r="A237" s="45"/>
      <c r="B237" s="4"/>
      <c r="C237" s="4"/>
      <c r="D237" s="4"/>
      <c r="E237" s="4"/>
      <c r="F237" s="4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4"/>
      <c r="AA237" s="44"/>
      <c r="AB237" s="44"/>
      <c r="AC237" s="44"/>
      <c r="AD237" s="400"/>
      <c r="AE237" s="400"/>
      <c r="AF237" s="400"/>
    </row>
    <row r="238" spans="1:32" x14ac:dyDescent="0.3">
      <c r="A238" s="45"/>
      <c r="B238" s="4"/>
      <c r="C238" s="4"/>
      <c r="D238" s="4"/>
      <c r="E238" s="4"/>
      <c r="F238" s="4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4"/>
      <c r="AA238" s="44"/>
      <c r="AB238" s="44"/>
      <c r="AC238" s="44"/>
      <c r="AD238" s="400"/>
      <c r="AE238" s="400"/>
      <c r="AF238" s="400"/>
    </row>
    <row r="239" spans="1:32" x14ac:dyDescent="0.3">
      <c r="A239" s="45"/>
      <c r="B239" s="4"/>
      <c r="C239" s="4"/>
      <c r="D239" s="4"/>
      <c r="E239" s="4"/>
      <c r="F239" s="4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4"/>
      <c r="AA239" s="44"/>
      <c r="AB239" s="44"/>
      <c r="AC239" s="44"/>
      <c r="AD239" s="400"/>
      <c r="AE239" s="400"/>
      <c r="AF239" s="400"/>
    </row>
    <row r="240" spans="1:32" x14ac:dyDescent="0.3">
      <c r="A240" s="45"/>
      <c r="B240" s="4"/>
      <c r="C240" s="4"/>
      <c r="D240" s="4"/>
      <c r="E240" s="4"/>
      <c r="F240" s="4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4"/>
      <c r="AA240" s="44"/>
      <c r="AB240" s="44"/>
      <c r="AC240" s="44"/>
      <c r="AD240" s="400"/>
      <c r="AE240" s="400"/>
      <c r="AF240" s="400"/>
    </row>
    <row r="241" spans="1:32" x14ac:dyDescent="0.3">
      <c r="A241" s="45"/>
      <c r="B241" s="4"/>
      <c r="C241" s="4"/>
      <c r="D241" s="4"/>
      <c r="E241" s="4"/>
      <c r="F241" s="4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4"/>
      <c r="AA241" s="44"/>
      <c r="AB241" s="44"/>
      <c r="AC241" s="44"/>
      <c r="AD241" s="400"/>
      <c r="AE241" s="400"/>
      <c r="AF241" s="400"/>
    </row>
    <row r="242" spans="1:32" x14ac:dyDescent="0.3">
      <c r="A242" s="45"/>
      <c r="B242" s="4"/>
      <c r="C242" s="4"/>
      <c r="D242" s="4"/>
      <c r="E242" s="4"/>
      <c r="F242" s="4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4"/>
      <c r="AA242" s="44"/>
      <c r="AB242" s="44"/>
      <c r="AC242" s="44"/>
      <c r="AD242" s="400"/>
      <c r="AE242" s="400"/>
      <c r="AF242" s="400"/>
    </row>
    <row r="243" spans="1:32" x14ac:dyDescent="0.3">
      <c r="A243" s="45"/>
      <c r="B243" s="4"/>
      <c r="C243" s="4"/>
      <c r="D243" s="4"/>
      <c r="E243" s="4"/>
      <c r="F243" s="4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4"/>
      <c r="AA243" s="44"/>
      <c r="AB243" s="44"/>
      <c r="AC243" s="44"/>
      <c r="AD243" s="400"/>
      <c r="AE243" s="400"/>
      <c r="AF243" s="400"/>
    </row>
    <row r="244" spans="1:32" x14ac:dyDescent="0.3">
      <c r="A244" s="45"/>
      <c r="B244" s="4"/>
      <c r="C244" s="4"/>
      <c r="D244" s="4"/>
      <c r="E244" s="4"/>
      <c r="F244" s="4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4"/>
      <c r="AA244" s="44"/>
      <c r="AB244" s="44"/>
      <c r="AC244" s="44"/>
      <c r="AD244" s="400"/>
      <c r="AE244" s="400"/>
      <c r="AF244" s="400"/>
    </row>
    <row r="245" spans="1:32" x14ac:dyDescent="0.3">
      <c r="A245" s="45"/>
      <c r="B245" s="4"/>
      <c r="C245" s="4"/>
      <c r="D245" s="4"/>
      <c r="E245" s="4"/>
      <c r="F245" s="4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4"/>
      <c r="AA245" s="44"/>
      <c r="AB245" s="44"/>
      <c r="AC245" s="44"/>
      <c r="AD245" s="400"/>
      <c r="AE245" s="400"/>
      <c r="AF245" s="400"/>
    </row>
    <row r="246" spans="1:32" x14ac:dyDescent="0.3">
      <c r="A246" s="45"/>
      <c r="B246" s="4"/>
      <c r="C246" s="4"/>
      <c r="D246" s="4"/>
      <c r="E246" s="4"/>
      <c r="F246" s="4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4"/>
      <c r="AA246" s="44"/>
      <c r="AB246" s="44"/>
      <c r="AC246" s="44"/>
      <c r="AD246" s="400"/>
      <c r="AE246" s="400"/>
      <c r="AF246" s="400"/>
    </row>
    <row r="247" spans="1:32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11"/>
      <c r="AA247" s="11"/>
      <c r="AB247" s="11"/>
      <c r="AC247" s="11"/>
      <c r="AD247" s="401"/>
      <c r="AE247" s="401"/>
      <c r="AF247" s="401"/>
    </row>
    <row r="248" spans="1:32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</row>
    <row r="249" spans="1:32" x14ac:dyDescent="0.3">
      <c r="A249" s="43"/>
      <c r="B249" s="43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4"/>
      <c r="AA249" s="44"/>
      <c r="AB249" s="44"/>
      <c r="AC249" s="44"/>
      <c r="AD249" s="400"/>
      <c r="AE249" s="400"/>
      <c r="AF249" s="400"/>
    </row>
    <row r="250" spans="1:32" x14ac:dyDescent="0.3">
      <c r="A250" s="43"/>
      <c r="B250" s="43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4"/>
      <c r="AA250" s="44"/>
      <c r="AB250" s="44"/>
      <c r="AC250" s="44"/>
      <c r="AD250" s="400"/>
      <c r="AE250" s="400"/>
      <c r="AF250" s="400"/>
    </row>
    <row r="251" spans="1:32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11"/>
      <c r="AA251" s="11"/>
      <c r="AB251" s="11"/>
      <c r="AC251" s="11"/>
      <c r="AD251" s="400"/>
      <c r="AE251" s="400"/>
      <c r="AF251" s="400"/>
    </row>
    <row r="252" spans="1:32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11"/>
      <c r="AA252" s="11"/>
      <c r="AB252" s="11"/>
      <c r="AC252" s="11"/>
      <c r="AD252" s="400"/>
      <c r="AE252" s="400"/>
      <c r="AF252" s="400"/>
    </row>
    <row r="253" spans="1:32" x14ac:dyDescent="0.3">
      <c r="A253" s="43"/>
      <c r="B253" s="43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</row>
    <row r="254" spans="1:32" x14ac:dyDescent="0.3">
      <c r="A254" s="45"/>
      <c r="B254" s="4"/>
      <c r="C254" s="4"/>
      <c r="D254" s="4"/>
      <c r="E254" s="4"/>
      <c r="F254" s="4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4"/>
      <c r="AA254" s="44"/>
      <c r="AB254" s="44"/>
      <c r="AC254" s="44"/>
      <c r="AD254" s="400"/>
      <c r="AE254" s="400"/>
      <c r="AF254" s="400"/>
    </row>
    <row r="255" spans="1:32" x14ac:dyDescent="0.3">
      <c r="A255" s="45"/>
      <c r="B255" s="4"/>
      <c r="C255" s="4"/>
      <c r="D255" s="4"/>
      <c r="E255" s="4"/>
      <c r="F255" s="4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4"/>
      <c r="AA255" s="44"/>
      <c r="AB255" s="44"/>
      <c r="AC255" s="44"/>
      <c r="AD255" s="400"/>
      <c r="AE255" s="400"/>
      <c r="AF255" s="400"/>
    </row>
    <row r="256" spans="1:32" x14ac:dyDescent="0.3">
      <c r="A256" s="45"/>
      <c r="B256" s="4"/>
      <c r="C256" s="4"/>
      <c r="D256" s="4"/>
      <c r="E256" s="4"/>
      <c r="F256" s="4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4"/>
      <c r="AA256" s="44"/>
      <c r="AB256" s="44"/>
      <c r="AC256" s="44"/>
      <c r="AD256" s="400"/>
      <c r="AE256" s="400"/>
      <c r="AF256" s="400"/>
    </row>
    <row r="257" spans="1:32" x14ac:dyDescent="0.3">
      <c r="A257" s="45"/>
      <c r="B257" s="4"/>
      <c r="C257" s="4"/>
      <c r="D257" s="4"/>
      <c r="E257" s="4"/>
      <c r="F257" s="4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4"/>
      <c r="AA257" s="44"/>
      <c r="AB257" s="44"/>
      <c r="AC257" s="44"/>
      <c r="AD257" s="400"/>
      <c r="AE257" s="400"/>
      <c r="AF257" s="400"/>
    </row>
    <row r="258" spans="1:32" x14ac:dyDescent="0.3">
      <c r="A258" s="45"/>
      <c r="B258" s="4"/>
      <c r="C258" s="4"/>
      <c r="D258" s="4"/>
      <c r="E258" s="4"/>
      <c r="F258" s="4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4"/>
      <c r="AA258" s="44"/>
      <c r="AB258" s="44"/>
      <c r="AC258" s="44"/>
      <c r="AD258" s="400"/>
      <c r="AE258" s="400"/>
      <c r="AF258" s="400"/>
    </row>
    <row r="259" spans="1:32" x14ac:dyDescent="0.3">
      <c r="A259" s="45"/>
      <c r="B259" s="4"/>
      <c r="C259" s="4"/>
      <c r="D259" s="4"/>
      <c r="E259" s="4"/>
      <c r="F259" s="4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4"/>
      <c r="AA259" s="44"/>
      <c r="AB259" s="44"/>
      <c r="AC259" s="44"/>
      <c r="AD259" s="400"/>
      <c r="AE259" s="400"/>
      <c r="AF259" s="400"/>
    </row>
    <row r="260" spans="1:32" x14ac:dyDescent="0.3">
      <c r="A260" s="45"/>
      <c r="B260" s="4"/>
      <c r="C260" s="4"/>
      <c r="D260" s="4"/>
      <c r="E260" s="4"/>
      <c r="F260" s="4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4"/>
      <c r="AA260" s="44"/>
      <c r="AB260" s="44"/>
      <c r="AC260" s="44"/>
      <c r="AD260" s="400"/>
      <c r="AE260" s="400"/>
      <c r="AF260" s="400"/>
    </row>
    <row r="261" spans="1:32" x14ac:dyDescent="0.3">
      <c r="A261" s="45"/>
      <c r="B261" s="4"/>
      <c r="C261" s="4"/>
      <c r="D261" s="4"/>
      <c r="E261" s="4"/>
      <c r="F261" s="4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4"/>
      <c r="AA261" s="44"/>
      <c r="AB261" s="44"/>
      <c r="AC261" s="44"/>
      <c r="AD261" s="400"/>
      <c r="AE261" s="400"/>
      <c r="AF261" s="400"/>
    </row>
    <row r="262" spans="1:32" x14ac:dyDescent="0.3">
      <c r="A262" s="45"/>
      <c r="B262" s="4"/>
      <c r="C262" s="4"/>
      <c r="D262" s="4"/>
      <c r="E262" s="4"/>
      <c r="F262" s="4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4"/>
      <c r="AA262" s="44"/>
      <c r="AB262" s="44"/>
      <c r="AC262" s="44"/>
      <c r="AD262" s="400"/>
      <c r="AE262" s="400"/>
      <c r="AF262" s="400"/>
    </row>
    <row r="263" spans="1:32" x14ac:dyDescent="0.3">
      <c r="A263" s="45"/>
      <c r="B263" s="4"/>
      <c r="C263" s="4"/>
      <c r="D263" s="4"/>
      <c r="E263" s="4"/>
      <c r="F263" s="4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4"/>
      <c r="AA263" s="44"/>
      <c r="AB263" s="44"/>
      <c r="AC263" s="44"/>
      <c r="AD263" s="400"/>
      <c r="AE263" s="400"/>
      <c r="AF263" s="400"/>
    </row>
    <row r="264" spans="1:32" x14ac:dyDescent="0.3">
      <c r="A264" s="45"/>
      <c r="B264" s="4"/>
      <c r="C264" s="4"/>
      <c r="D264" s="4"/>
      <c r="E264" s="4"/>
      <c r="F264" s="4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4"/>
      <c r="AA264" s="44"/>
      <c r="AB264" s="44"/>
      <c r="AC264" s="44"/>
      <c r="AD264" s="400"/>
      <c r="AE264" s="400"/>
      <c r="AF264" s="400"/>
    </row>
    <row r="265" spans="1:32" x14ac:dyDescent="0.3">
      <c r="A265" s="45"/>
      <c r="B265" s="4"/>
      <c r="C265" s="4"/>
      <c r="D265" s="4"/>
      <c r="E265" s="4"/>
      <c r="F265" s="4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4"/>
      <c r="AA265" s="44"/>
      <c r="AB265" s="44"/>
      <c r="AC265" s="44"/>
      <c r="AD265" s="400"/>
      <c r="AE265" s="400"/>
      <c r="AF265" s="400"/>
    </row>
    <row r="266" spans="1:32" x14ac:dyDescent="0.3">
      <c r="A266" s="45"/>
      <c r="B266" s="4"/>
      <c r="C266" s="4"/>
      <c r="D266" s="4"/>
      <c r="E266" s="4"/>
      <c r="F266" s="4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4"/>
      <c r="AA266" s="44"/>
      <c r="AB266" s="44"/>
      <c r="AC266" s="44"/>
      <c r="AD266" s="400"/>
      <c r="AE266" s="400"/>
      <c r="AF266" s="400"/>
    </row>
    <row r="267" spans="1:32" x14ac:dyDescent="0.3">
      <c r="A267" s="45"/>
      <c r="B267" s="4"/>
      <c r="C267" s="4"/>
      <c r="D267" s="4"/>
      <c r="E267" s="4"/>
      <c r="F267" s="4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4"/>
      <c r="AA267" s="44"/>
      <c r="AB267" s="44"/>
      <c r="AC267" s="44"/>
      <c r="AD267" s="400"/>
      <c r="AE267" s="400"/>
      <c r="AF267" s="400"/>
    </row>
    <row r="268" spans="1:32" x14ac:dyDescent="0.3">
      <c r="A268" s="45"/>
      <c r="B268" s="4"/>
      <c r="C268" s="4"/>
      <c r="D268" s="4"/>
      <c r="E268" s="4"/>
      <c r="F268" s="4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4"/>
      <c r="AA268" s="44"/>
      <c r="AB268" s="44"/>
      <c r="AC268" s="44"/>
      <c r="AD268" s="400"/>
      <c r="AE268" s="400"/>
      <c r="AF268" s="400"/>
    </row>
    <row r="269" spans="1:32" x14ac:dyDescent="0.3">
      <c r="A269" s="45"/>
      <c r="B269" s="4"/>
      <c r="C269" s="4"/>
      <c r="D269" s="4"/>
      <c r="E269" s="4"/>
      <c r="F269" s="4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4"/>
      <c r="AA269" s="44"/>
      <c r="AB269" s="44"/>
      <c r="AC269" s="44"/>
      <c r="AD269" s="400"/>
      <c r="AE269" s="400"/>
      <c r="AF269" s="400"/>
    </row>
    <row r="270" spans="1:32" x14ac:dyDescent="0.3">
      <c r="A270" s="45"/>
      <c r="B270" s="4"/>
      <c r="C270" s="4"/>
      <c r="D270" s="4"/>
      <c r="E270" s="4"/>
      <c r="F270" s="4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4"/>
      <c r="AA270" s="44"/>
      <c r="AB270" s="44"/>
      <c r="AC270" s="44"/>
      <c r="AD270" s="400"/>
      <c r="AE270" s="400"/>
      <c r="AF270" s="400"/>
    </row>
    <row r="271" spans="1:32" x14ac:dyDescent="0.3">
      <c r="A271" s="45"/>
      <c r="B271" s="4"/>
      <c r="C271" s="4"/>
      <c r="D271" s="4"/>
      <c r="E271" s="4"/>
      <c r="F271" s="4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4"/>
      <c r="AA271" s="44"/>
      <c r="AB271" s="44"/>
      <c r="AC271" s="44"/>
      <c r="AD271" s="400"/>
      <c r="AE271" s="400"/>
      <c r="AF271" s="400"/>
    </row>
    <row r="272" spans="1:32" x14ac:dyDescent="0.3">
      <c r="A272" s="45"/>
      <c r="B272" s="4"/>
      <c r="C272" s="4"/>
      <c r="D272" s="4"/>
      <c r="E272" s="4"/>
      <c r="F272" s="4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4"/>
      <c r="AA272" s="44"/>
      <c r="AB272" s="44"/>
      <c r="AC272" s="44"/>
      <c r="AD272" s="400"/>
      <c r="AE272" s="400"/>
      <c r="AF272" s="400"/>
    </row>
    <row r="273" spans="1:32" x14ac:dyDescent="0.3">
      <c r="A273" s="45"/>
      <c r="B273" s="4"/>
      <c r="C273" s="4"/>
      <c r="D273" s="4"/>
      <c r="E273" s="4"/>
      <c r="F273" s="4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4"/>
      <c r="AA273" s="44"/>
      <c r="AB273" s="44"/>
      <c r="AC273" s="44"/>
      <c r="AD273" s="400"/>
      <c r="AE273" s="400"/>
      <c r="AF273" s="400"/>
    </row>
    <row r="274" spans="1:32" x14ac:dyDescent="0.3">
      <c r="A274" s="45"/>
      <c r="B274" s="4"/>
      <c r="C274" s="4"/>
      <c r="D274" s="4"/>
      <c r="E274" s="4"/>
      <c r="F274" s="4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4"/>
      <c r="AA274" s="44"/>
      <c r="AB274" s="44"/>
      <c r="AC274" s="44"/>
      <c r="AD274" s="400"/>
      <c r="AE274" s="400"/>
      <c r="AF274" s="400"/>
    </row>
    <row r="275" spans="1:32" x14ac:dyDescent="0.3">
      <c r="A275" s="45"/>
      <c r="B275" s="4"/>
      <c r="C275" s="4"/>
      <c r="D275" s="4"/>
      <c r="E275" s="4"/>
      <c r="F275" s="4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4"/>
      <c r="AA275" s="44"/>
      <c r="AB275" s="44"/>
      <c r="AC275" s="44"/>
      <c r="AD275" s="400"/>
      <c r="AE275" s="400"/>
      <c r="AF275" s="400"/>
    </row>
    <row r="276" spans="1:32" x14ac:dyDescent="0.3">
      <c r="A276" s="45"/>
      <c r="B276" s="4"/>
      <c r="C276" s="4"/>
      <c r="D276" s="4"/>
      <c r="E276" s="4"/>
      <c r="F276" s="4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4"/>
      <c r="AA276" s="44"/>
      <c r="AB276" s="44"/>
      <c r="AC276" s="44"/>
      <c r="AD276" s="400"/>
      <c r="AE276" s="400"/>
      <c r="AF276" s="400"/>
    </row>
    <row r="277" spans="1:32" x14ac:dyDescent="0.3">
      <c r="A277" s="45"/>
      <c r="B277" s="4"/>
      <c r="C277" s="4"/>
      <c r="D277" s="4"/>
      <c r="E277" s="4"/>
      <c r="F277" s="4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4"/>
      <c r="AA277" s="44"/>
      <c r="AB277" s="44"/>
      <c r="AC277" s="44"/>
      <c r="AD277" s="400"/>
      <c r="AE277" s="400"/>
      <c r="AF277" s="400"/>
    </row>
    <row r="278" spans="1:32" x14ac:dyDescent="0.3">
      <c r="A278" s="45"/>
      <c r="B278" s="4"/>
      <c r="C278" s="4"/>
      <c r="D278" s="4"/>
      <c r="E278" s="4"/>
      <c r="F278" s="4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4"/>
      <c r="AA278" s="44"/>
      <c r="AB278" s="44"/>
      <c r="AC278" s="44"/>
      <c r="AD278" s="400"/>
      <c r="AE278" s="400"/>
      <c r="AF278" s="400"/>
    </row>
    <row r="279" spans="1:32" x14ac:dyDescent="0.3">
      <c r="A279" s="45"/>
      <c r="B279" s="4"/>
      <c r="C279" s="4"/>
      <c r="D279" s="4"/>
      <c r="E279" s="4"/>
      <c r="F279" s="4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4"/>
      <c r="AA279" s="44"/>
      <c r="AB279" s="44"/>
      <c r="AC279" s="44"/>
      <c r="AD279" s="400"/>
      <c r="AE279" s="400"/>
      <c r="AF279" s="400"/>
    </row>
    <row r="280" spans="1:32" x14ac:dyDescent="0.3">
      <c r="A280" s="45"/>
      <c r="B280" s="4"/>
      <c r="C280" s="4"/>
      <c r="D280" s="4"/>
      <c r="E280" s="4"/>
      <c r="F280" s="4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4"/>
      <c r="AA280" s="44"/>
      <c r="AB280" s="44"/>
      <c r="AC280" s="44"/>
      <c r="AD280" s="400"/>
      <c r="AE280" s="400"/>
      <c r="AF280" s="400"/>
    </row>
    <row r="281" spans="1:32" x14ac:dyDescent="0.3">
      <c r="A281" s="45"/>
      <c r="B281" s="4"/>
      <c r="C281" s="4"/>
      <c r="D281" s="4"/>
      <c r="E281" s="4"/>
      <c r="F281" s="4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4"/>
      <c r="AA281" s="44"/>
      <c r="AB281" s="44"/>
      <c r="AC281" s="44"/>
      <c r="AD281" s="400"/>
      <c r="AE281" s="400"/>
      <c r="AF281" s="400"/>
    </row>
    <row r="282" spans="1:32" x14ac:dyDescent="0.3">
      <c r="A282" s="45"/>
      <c r="B282" s="4"/>
      <c r="C282" s="4"/>
      <c r="D282" s="4"/>
      <c r="E282" s="4"/>
      <c r="F282" s="4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4"/>
      <c r="AA282" s="44"/>
      <c r="AB282" s="44"/>
      <c r="AC282" s="44"/>
      <c r="AD282" s="400"/>
      <c r="AE282" s="400"/>
      <c r="AF282" s="400"/>
    </row>
    <row r="283" spans="1:32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11"/>
      <c r="AA283" s="11"/>
      <c r="AB283" s="11"/>
      <c r="AC283" s="11"/>
      <c r="AD283" s="401"/>
      <c r="AE283" s="401"/>
      <c r="AF283" s="401"/>
    </row>
    <row r="284" spans="1:32" x14ac:dyDescent="0.3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</row>
    <row r="285" spans="1:32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11"/>
      <c r="AA285" s="11"/>
      <c r="AB285" s="11"/>
      <c r="AC285" s="11"/>
      <c r="AD285" s="401"/>
      <c r="AE285" s="401"/>
      <c r="AF285" s="401"/>
    </row>
    <row r="286" spans="1:32" x14ac:dyDescent="0.3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</row>
    <row r="287" spans="1:32" x14ac:dyDescent="0.3">
      <c r="A287" s="43"/>
      <c r="B287" s="43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4"/>
      <c r="AA287" s="44"/>
      <c r="AB287" s="44"/>
      <c r="AC287" s="44"/>
      <c r="AD287" s="400"/>
      <c r="AE287" s="400"/>
      <c r="AF287" s="400"/>
    </row>
    <row r="288" spans="1:32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11"/>
      <c r="AA288" s="11"/>
      <c r="AB288" s="11"/>
      <c r="AC288" s="11"/>
      <c r="AD288" s="400"/>
      <c r="AE288" s="400"/>
      <c r="AF288" s="400"/>
    </row>
    <row r="289" spans="1:32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11"/>
      <c r="AA289" s="11"/>
      <c r="AB289" s="11"/>
      <c r="AC289" s="11"/>
      <c r="AD289" s="401"/>
      <c r="AE289" s="401"/>
      <c r="AF289" s="401"/>
    </row>
    <row r="290" spans="1:32" x14ac:dyDescent="0.3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</row>
    <row r="291" spans="1:32" x14ac:dyDescent="0.3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</row>
    <row r="292" spans="1:32" x14ac:dyDescent="0.3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</row>
    <row r="293" spans="1:32" x14ac:dyDescent="0.3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</row>
    <row r="294" spans="1:32" ht="16.2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</row>
    <row r="295" spans="1:32" x14ac:dyDescent="0.3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</row>
    <row r="296" spans="1:32" x14ac:dyDescent="0.3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</row>
    <row r="297" spans="1:32" x14ac:dyDescent="0.3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</row>
    <row r="298" spans="1:32" x14ac:dyDescent="0.3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11"/>
      <c r="Z298" s="11"/>
      <c r="AA298" s="11"/>
      <c r="AB298" s="11"/>
      <c r="AC298" s="11"/>
      <c r="AD298" s="400"/>
      <c r="AE298" s="400"/>
      <c r="AF298" s="400"/>
    </row>
    <row r="299" spans="1:32" x14ac:dyDescent="0.3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11"/>
      <c r="Z299" s="11"/>
      <c r="AA299" s="11"/>
      <c r="AB299" s="11"/>
      <c r="AC299" s="11"/>
      <c r="AD299" s="400"/>
      <c r="AE299" s="400"/>
      <c r="AF299" s="400"/>
    </row>
    <row r="300" spans="1:32" x14ac:dyDescent="0.3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11"/>
      <c r="Z300" s="11"/>
      <c r="AA300" s="11"/>
      <c r="AB300" s="11"/>
      <c r="AC300" s="11"/>
      <c r="AD300" s="400"/>
      <c r="AE300" s="400"/>
      <c r="AF300" s="400"/>
    </row>
    <row r="301" spans="1:32" x14ac:dyDescent="0.3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11"/>
      <c r="Z301" s="11"/>
      <c r="AA301" s="11"/>
      <c r="AB301" s="11"/>
      <c r="AC301" s="11"/>
      <c r="AD301" s="400"/>
      <c r="AE301" s="400"/>
      <c r="AF301" s="400"/>
    </row>
    <row r="302" spans="1:32" x14ac:dyDescent="0.3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</row>
    <row r="303" spans="1:32" x14ac:dyDescent="0.3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</row>
    <row r="304" spans="1:32" ht="16.2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</row>
    <row r="305" spans="1:32" x14ac:dyDescent="0.3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</row>
    <row r="306" spans="1:32" x14ac:dyDescent="0.3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</row>
    <row r="307" spans="1:32" x14ac:dyDescent="0.3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</row>
    <row r="308" spans="1:32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11"/>
      <c r="Z308" s="11"/>
      <c r="AA308" s="11"/>
      <c r="AB308" s="11"/>
      <c r="AC308" s="11"/>
      <c r="AD308" s="400"/>
      <c r="AE308" s="400"/>
      <c r="AF308" s="400"/>
    </row>
    <row r="309" spans="1:32" x14ac:dyDescent="0.3">
      <c r="A309" s="43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</row>
    <row r="310" spans="1:32" x14ac:dyDescent="0.3">
      <c r="A310" s="43"/>
      <c r="B310" s="4"/>
      <c r="C310" s="4"/>
      <c r="D310" s="4"/>
      <c r="E310" s="4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4"/>
      <c r="Z310" s="44"/>
      <c r="AA310" s="44"/>
      <c r="AB310" s="44"/>
      <c r="AC310" s="44"/>
      <c r="AD310" s="400"/>
      <c r="AE310" s="400"/>
      <c r="AF310" s="400"/>
    </row>
    <row r="311" spans="1:32" x14ac:dyDescent="0.3">
      <c r="A311" s="43"/>
      <c r="B311" s="4"/>
      <c r="C311" s="4"/>
      <c r="D311" s="4"/>
      <c r="E311" s="4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4"/>
      <c r="Z311" s="44"/>
      <c r="AA311" s="44"/>
      <c r="AB311" s="44"/>
      <c r="AC311" s="44"/>
      <c r="AD311" s="400"/>
      <c r="AE311" s="400"/>
      <c r="AF311" s="400"/>
    </row>
    <row r="312" spans="1:32" x14ac:dyDescent="0.3">
      <c r="A312" s="43"/>
      <c r="B312" s="4"/>
      <c r="C312" s="4"/>
      <c r="D312" s="4"/>
      <c r="E312" s="4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4"/>
      <c r="Z312" s="44"/>
      <c r="AA312" s="44"/>
      <c r="AB312" s="44"/>
      <c r="AC312" s="44"/>
      <c r="AD312" s="400"/>
      <c r="AE312" s="400"/>
      <c r="AF312" s="400"/>
    </row>
    <row r="313" spans="1:32" x14ac:dyDescent="0.3">
      <c r="A313" s="43"/>
      <c r="B313" s="4"/>
      <c r="C313" s="4"/>
      <c r="D313" s="4"/>
      <c r="E313" s="4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4"/>
      <c r="Z313" s="44"/>
      <c r="AA313" s="44"/>
      <c r="AB313" s="44"/>
      <c r="AC313" s="44"/>
      <c r="AD313" s="400"/>
      <c r="AE313" s="400"/>
      <c r="AF313" s="400"/>
    </row>
    <row r="314" spans="1:32" x14ac:dyDescent="0.3">
      <c r="A314" s="43"/>
      <c r="B314" s="4"/>
      <c r="C314" s="4"/>
      <c r="D314" s="4"/>
      <c r="E314" s="4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4"/>
      <c r="Z314" s="44"/>
      <c r="AA314" s="44"/>
      <c r="AB314" s="44"/>
      <c r="AC314" s="44"/>
      <c r="AD314" s="400"/>
      <c r="AE314" s="400"/>
      <c r="AF314" s="400"/>
    </row>
    <row r="315" spans="1:32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11"/>
      <c r="Z315" s="11"/>
      <c r="AA315" s="11"/>
      <c r="AB315" s="11"/>
      <c r="AC315" s="11"/>
      <c r="AD315" s="400"/>
      <c r="AE315" s="400"/>
      <c r="AF315" s="400"/>
    </row>
    <row r="316" spans="1:32" x14ac:dyDescent="0.3">
      <c r="A316" s="43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x14ac:dyDescent="0.3">
      <c r="A317" s="43"/>
      <c r="B317" s="4"/>
      <c r="C317" s="4"/>
      <c r="D317" s="4"/>
      <c r="E317" s="4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4"/>
      <c r="Z317" s="44"/>
      <c r="AA317" s="44"/>
      <c r="AB317" s="44"/>
      <c r="AC317" s="44"/>
      <c r="AD317" s="400"/>
      <c r="AE317" s="400"/>
      <c r="AF317" s="400"/>
    </row>
    <row r="318" spans="1:32" x14ac:dyDescent="0.3">
      <c r="A318" s="43"/>
      <c r="B318" s="4"/>
      <c r="C318" s="4"/>
      <c r="D318" s="4"/>
      <c r="E318" s="4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4"/>
      <c r="Z318" s="44"/>
      <c r="AA318" s="44"/>
      <c r="AB318" s="44"/>
      <c r="AC318" s="44"/>
      <c r="AD318" s="400"/>
      <c r="AE318" s="400"/>
      <c r="AF318" s="400"/>
    </row>
    <row r="319" spans="1:32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11"/>
      <c r="Z319" s="11"/>
      <c r="AA319" s="11"/>
      <c r="AB319" s="11"/>
      <c r="AC319" s="11"/>
      <c r="AD319" s="400"/>
      <c r="AE319" s="400"/>
      <c r="AF319" s="400"/>
    </row>
    <row r="320" spans="1:32" x14ac:dyDescent="0.3">
      <c r="A320" s="43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</row>
    <row r="321" spans="1:32" x14ac:dyDescent="0.3">
      <c r="A321" s="43"/>
      <c r="B321" s="4"/>
      <c r="C321" s="4"/>
      <c r="D321" s="4"/>
      <c r="E321" s="4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4"/>
      <c r="Z321" s="44"/>
      <c r="AA321" s="44"/>
      <c r="AB321" s="44"/>
      <c r="AC321" s="44"/>
      <c r="AD321" s="400"/>
      <c r="AE321" s="400"/>
      <c r="AF321" s="400"/>
    </row>
    <row r="322" spans="1:32" x14ac:dyDescent="0.3">
      <c r="A322" s="43"/>
      <c r="B322" s="4"/>
      <c r="C322" s="4"/>
      <c r="D322" s="4"/>
      <c r="E322" s="4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4"/>
      <c r="Z322" s="44"/>
      <c r="AA322" s="44"/>
      <c r="AB322" s="44"/>
      <c r="AC322" s="44"/>
      <c r="AD322" s="400"/>
      <c r="AE322" s="400"/>
      <c r="AF322" s="400"/>
    </row>
    <row r="323" spans="1:32" x14ac:dyDescent="0.3">
      <c r="A323" s="43"/>
      <c r="B323" s="4"/>
      <c r="C323" s="4"/>
      <c r="D323" s="4"/>
      <c r="E323" s="4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4"/>
      <c r="Z323" s="44"/>
      <c r="AA323" s="44"/>
      <c r="AB323" s="44"/>
      <c r="AC323" s="44"/>
      <c r="AD323" s="400"/>
      <c r="AE323" s="400"/>
      <c r="AF323" s="400"/>
    </row>
    <row r="324" spans="1:32" x14ac:dyDescent="0.3">
      <c r="A324" s="43"/>
      <c r="B324" s="4"/>
      <c r="C324" s="4"/>
      <c r="D324" s="4"/>
      <c r="E324" s="4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4"/>
      <c r="Z324" s="44"/>
      <c r="AA324" s="44"/>
      <c r="AB324" s="44"/>
      <c r="AC324" s="44"/>
      <c r="AD324" s="400"/>
      <c r="AE324" s="400"/>
      <c r="AF324" s="400"/>
    </row>
    <row r="325" spans="1:32" x14ac:dyDescent="0.3">
      <c r="A325" s="43"/>
      <c r="B325" s="4"/>
      <c r="C325" s="4"/>
      <c r="D325" s="4"/>
      <c r="E325" s="4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4"/>
      <c r="Z325" s="44"/>
      <c r="AA325" s="44"/>
      <c r="AB325" s="44"/>
      <c r="AC325" s="44"/>
      <c r="AD325" s="400"/>
      <c r="AE325" s="400"/>
      <c r="AF325" s="400"/>
    </row>
    <row r="326" spans="1:32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11"/>
      <c r="Z326" s="11"/>
      <c r="AA326" s="11"/>
      <c r="AB326" s="11"/>
      <c r="AC326" s="11"/>
      <c r="AD326" s="400"/>
      <c r="AE326" s="400"/>
      <c r="AF326" s="400"/>
    </row>
    <row r="327" spans="1:32" x14ac:dyDescent="0.3">
      <c r="A327" s="43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</row>
    <row r="328" spans="1:32" x14ac:dyDescent="0.3">
      <c r="A328" s="43"/>
      <c r="B328" s="4"/>
      <c r="C328" s="4"/>
      <c r="D328" s="4"/>
      <c r="E328" s="4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4"/>
      <c r="Z328" s="44"/>
      <c r="AA328" s="44"/>
      <c r="AB328" s="44"/>
      <c r="AC328" s="44"/>
      <c r="AD328" s="400"/>
      <c r="AE328" s="400"/>
      <c r="AF328" s="400"/>
    </row>
    <row r="329" spans="1:32" x14ac:dyDescent="0.3">
      <c r="A329" s="43"/>
      <c r="B329" s="4"/>
      <c r="C329" s="4"/>
      <c r="D329" s="4"/>
      <c r="E329" s="4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4"/>
      <c r="Z329" s="44"/>
      <c r="AA329" s="44"/>
      <c r="AB329" s="44"/>
      <c r="AC329" s="44"/>
      <c r="AD329" s="400"/>
      <c r="AE329" s="400"/>
      <c r="AF329" s="400"/>
    </row>
    <row r="330" spans="1:32" x14ac:dyDescent="0.3">
      <c r="A330" s="43"/>
      <c r="B330" s="4"/>
      <c r="C330" s="4"/>
      <c r="D330" s="4"/>
      <c r="E330" s="4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4"/>
      <c r="Z330" s="44"/>
      <c r="AA330" s="44"/>
      <c r="AB330" s="44"/>
      <c r="AC330" s="44"/>
      <c r="AD330" s="400"/>
      <c r="AE330" s="400"/>
      <c r="AF330" s="400"/>
    </row>
    <row r="331" spans="1:32" x14ac:dyDescent="0.3">
      <c r="A331" s="43"/>
      <c r="B331" s="4"/>
      <c r="C331" s="4"/>
      <c r="D331" s="4"/>
      <c r="E331" s="4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4"/>
      <c r="Z331" s="44"/>
      <c r="AA331" s="44"/>
      <c r="AB331" s="44"/>
      <c r="AC331" s="44"/>
      <c r="AD331" s="400"/>
      <c r="AE331" s="400"/>
      <c r="AF331" s="400"/>
    </row>
    <row r="332" spans="1:32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11"/>
      <c r="Z332" s="11"/>
      <c r="AA332" s="11"/>
      <c r="AB332" s="11"/>
      <c r="AC332" s="11"/>
      <c r="AD332" s="400"/>
      <c r="AE332" s="400"/>
      <c r="AF332" s="400"/>
    </row>
    <row r="333" spans="1:32" x14ac:dyDescent="0.3">
      <c r="A333" s="43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</row>
    <row r="334" spans="1:32" x14ac:dyDescent="0.3">
      <c r="A334" s="43"/>
      <c r="B334" s="4"/>
      <c r="C334" s="4"/>
      <c r="D334" s="4"/>
      <c r="E334" s="4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4"/>
      <c r="Z334" s="44"/>
      <c r="AA334" s="44"/>
      <c r="AB334" s="44"/>
      <c r="AC334" s="44"/>
      <c r="AD334" s="400"/>
      <c r="AE334" s="400"/>
      <c r="AF334" s="400"/>
    </row>
    <row r="335" spans="1:32" x14ac:dyDescent="0.3">
      <c r="A335" s="43"/>
      <c r="B335" s="4"/>
      <c r="C335" s="4"/>
      <c r="D335" s="4"/>
      <c r="E335" s="4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4"/>
      <c r="Z335" s="44"/>
      <c r="AA335" s="44"/>
      <c r="AB335" s="44"/>
      <c r="AC335" s="44"/>
      <c r="AD335" s="400"/>
      <c r="AE335" s="400"/>
      <c r="AF335" s="400"/>
    </row>
    <row r="336" spans="1:32" x14ac:dyDescent="0.3">
      <c r="A336" s="43"/>
      <c r="B336" s="4"/>
      <c r="C336" s="4"/>
      <c r="D336" s="4"/>
      <c r="E336" s="4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4"/>
      <c r="Z336" s="44"/>
      <c r="AA336" s="44"/>
      <c r="AB336" s="44"/>
      <c r="AC336" s="44"/>
      <c r="AD336" s="400"/>
      <c r="AE336" s="400"/>
      <c r="AF336" s="400"/>
    </row>
    <row r="337" spans="1:32" x14ac:dyDescent="0.3">
      <c r="A337" s="43"/>
      <c r="B337" s="4"/>
      <c r="C337" s="4"/>
      <c r="D337" s="4"/>
      <c r="E337" s="4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4"/>
      <c r="Z337" s="44"/>
      <c r="AA337" s="44"/>
      <c r="AB337" s="44"/>
      <c r="AC337" s="44"/>
      <c r="AD337" s="400"/>
      <c r="AE337" s="400"/>
      <c r="AF337" s="400"/>
    </row>
    <row r="338" spans="1:32" x14ac:dyDescent="0.3">
      <c r="A338" s="43"/>
      <c r="B338" s="4"/>
      <c r="C338" s="4"/>
      <c r="D338" s="4"/>
      <c r="E338" s="4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4"/>
      <c r="Z338" s="44"/>
      <c r="AA338" s="44"/>
      <c r="AB338" s="44"/>
      <c r="AC338" s="44"/>
      <c r="AD338" s="400"/>
      <c r="AE338" s="400"/>
      <c r="AF338" s="400"/>
    </row>
    <row r="339" spans="1:32" x14ac:dyDescent="0.3">
      <c r="A339" s="43"/>
      <c r="B339" s="4"/>
      <c r="C339" s="4"/>
      <c r="D339" s="4"/>
      <c r="E339" s="4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4"/>
      <c r="Z339" s="44"/>
      <c r="AA339" s="44"/>
      <c r="AB339" s="44"/>
      <c r="AC339" s="44"/>
      <c r="AD339" s="400"/>
      <c r="AE339" s="400"/>
      <c r="AF339" s="400"/>
    </row>
    <row r="340" spans="1:32" x14ac:dyDescent="0.3">
      <c r="A340" s="43"/>
      <c r="B340" s="4"/>
      <c r="C340" s="4"/>
      <c r="D340" s="4"/>
      <c r="E340" s="4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4"/>
      <c r="Z340" s="44"/>
      <c r="AA340" s="44"/>
      <c r="AB340" s="44"/>
      <c r="AC340" s="44"/>
      <c r="AD340" s="400"/>
      <c r="AE340" s="400"/>
      <c r="AF340" s="400"/>
    </row>
    <row r="341" spans="1:32" x14ac:dyDescent="0.3">
      <c r="A341" s="43"/>
      <c r="B341" s="4"/>
      <c r="C341" s="4"/>
      <c r="D341" s="4"/>
      <c r="E341" s="4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4"/>
      <c r="Z341" s="44"/>
      <c r="AA341" s="44"/>
      <c r="AB341" s="44"/>
      <c r="AC341" s="44"/>
      <c r="AD341" s="400"/>
      <c r="AE341" s="400"/>
      <c r="AF341" s="400"/>
    </row>
    <row r="342" spans="1:32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11"/>
      <c r="Z342" s="11"/>
      <c r="AA342" s="11"/>
      <c r="AB342" s="11"/>
      <c r="AC342" s="11"/>
      <c r="AD342" s="400"/>
      <c r="AE342" s="400"/>
      <c r="AF342" s="400"/>
    </row>
    <row r="343" spans="1:32" x14ac:dyDescent="0.3">
      <c r="A343" s="43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</row>
    <row r="344" spans="1:32" x14ac:dyDescent="0.3">
      <c r="A344" s="43"/>
      <c r="B344" s="4"/>
      <c r="C344" s="4"/>
      <c r="D344" s="4"/>
      <c r="E344" s="4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4"/>
      <c r="Z344" s="44"/>
      <c r="AA344" s="44"/>
      <c r="AB344" s="44"/>
      <c r="AC344" s="44"/>
      <c r="AD344" s="400"/>
      <c r="AE344" s="400"/>
      <c r="AF344" s="400"/>
    </row>
    <row r="345" spans="1:32" x14ac:dyDescent="0.3">
      <c r="A345" s="43"/>
      <c r="B345" s="4"/>
      <c r="C345" s="4"/>
      <c r="D345" s="4"/>
      <c r="E345" s="4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4"/>
      <c r="Z345" s="44"/>
      <c r="AA345" s="44"/>
      <c r="AB345" s="44"/>
      <c r="AC345" s="44"/>
      <c r="AD345" s="400"/>
      <c r="AE345" s="400"/>
      <c r="AF345" s="400"/>
    </row>
    <row r="346" spans="1:32" x14ac:dyDescent="0.3">
      <c r="A346" s="43"/>
      <c r="B346" s="4"/>
      <c r="C346" s="4"/>
      <c r="D346" s="4"/>
      <c r="E346" s="4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4"/>
      <c r="Z346" s="44"/>
      <c r="AA346" s="44"/>
      <c r="AB346" s="44"/>
      <c r="AC346" s="44"/>
      <c r="AD346" s="400"/>
      <c r="AE346" s="400"/>
      <c r="AF346" s="400"/>
    </row>
    <row r="347" spans="1:32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11"/>
      <c r="Z347" s="11"/>
      <c r="AA347" s="11"/>
      <c r="AB347" s="11"/>
      <c r="AC347" s="11"/>
      <c r="AD347" s="400"/>
      <c r="AE347" s="400"/>
      <c r="AF347" s="400"/>
    </row>
    <row r="348" spans="1:32" x14ac:dyDescent="0.3">
      <c r="A348" s="43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</row>
    <row r="349" spans="1:32" x14ac:dyDescent="0.3">
      <c r="A349" s="43"/>
      <c r="B349" s="4"/>
      <c r="C349" s="4"/>
      <c r="D349" s="4"/>
      <c r="E349" s="4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4"/>
      <c r="Z349" s="44"/>
      <c r="AA349" s="44"/>
      <c r="AB349" s="44"/>
      <c r="AC349" s="44"/>
      <c r="AD349" s="400"/>
      <c r="AE349" s="400"/>
      <c r="AF349" s="400"/>
    </row>
    <row r="350" spans="1:32" x14ac:dyDescent="0.3">
      <c r="A350" s="43"/>
      <c r="B350" s="4"/>
      <c r="C350" s="4"/>
      <c r="D350" s="4"/>
      <c r="E350" s="4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4"/>
      <c r="Z350" s="44"/>
      <c r="AA350" s="44"/>
      <c r="AB350" s="44"/>
      <c r="AC350" s="44"/>
      <c r="AD350" s="400"/>
      <c r="AE350" s="400"/>
      <c r="AF350" s="400"/>
    </row>
    <row r="351" spans="1:32" x14ac:dyDescent="0.3">
      <c r="A351" s="43"/>
      <c r="B351" s="4"/>
      <c r="C351" s="4"/>
      <c r="D351" s="4"/>
      <c r="E351" s="4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4"/>
      <c r="Z351" s="44"/>
      <c r="AA351" s="44"/>
      <c r="AB351" s="44"/>
      <c r="AC351" s="44"/>
      <c r="AD351" s="400"/>
      <c r="AE351" s="400"/>
      <c r="AF351" s="400"/>
    </row>
    <row r="352" spans="1:32" x14ac:dyDescent="0.3">
      <c r="A352" s="43"/>
      <c r="B352" s="4"/>
      <c r="C352" s="4"/>
      <c r="D352" s="4"/>
      <c r="E352" s="4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4"/>
      <c r="Z352" s="44"/>
      <c r="AA352" s="44"/>
      <c r="AB352" s="44"/>
      <c r="AC352" s="44"/>
      <c r="AD352" s="400"/>
      <c r="AE352" s="400"/>
      <c r="AF352" s="400"/>
    </row>
    <row r="353" spans="1:32" x14ac:dyDescent="0.3">
      <c r="A353" s="43"/>
      <c r="B353" s="4"/>
      <c r="C353" s="4"/>
      <c r="D353" s="4"/>
      <c r="E353" s="4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4"/>
      <c r="Z353" s="44"/>
      <c r="AA353" s="44"/>
      <c r="AB353" s="44"/>
      <c r="AC353" s="44"/>
      <c r="AD353" s="400"/>
      <c r="AE353" s="400"/>
      <c r="AF353" s="400"/>
    </row>
    <row r="354" spans="1:32" x14ac:dyDescent="0.3">
      <c r="A354" s="43"/>
      <c r="B354" s="4"/>
      <c r="C354" s="4"/>
      <c r="D354" s="4"/>
      <c r="E354" s="4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4"/>
      <c r="Z354" s="44"/>
      <c r="AA354" s="44"/>
      <c r="AB354" s="44"/>
      <c r="AC354" s="44"/>
      <c r="AD354" s="400"/>
      <c r="AE354" s="400"/>
      <c r="AF354" s="400"/>
    </row>
    <row r="355" spans="1:32" x14ac:dyDescent="0.3">
      <c r="A355" s="43"/>
      <c r="B355" s="4"/>
      <c r="C355" s="4"/>
      <c r="D355" s="4"/>
      <c r="E355" s="4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4"/>
      <c r="Z355" s="44"/>
      <c r="AA355" s="44"/>
      <c r="AB355" s="44"/>
      <c r="AC355" s="44"/>
      <c r="AD355" s="400"/>
      <c r="AE355" s="400"/>
      <c r="AF355" s="400"/>
    </row>
    <row r="356" spans="1:32" x14ac:dyDescent="0.3">
      <c r="A356" s="43"/>
      <c r="B356" s="4"/>
      <c r="C356" s="4"/>
      <c r="D356" s="4"/>
      <c r="E356" s="4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4"/>
      <c r="Z356" s="44"/>
      <c r="AA356" s="44"/>
      <c r="AB356" s="44"/>
      <c r="AC356" s="44"/>
      <c r="AD356" s="400"/>
      <c r="AE356" s="400"/>
      <c r="AF356" s="400"/>
    </row>
    <row r="357" spans="1:32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11"/>
      <c r="Z357" s="11"/>
      <c r="AA357" s="11"/>
      <c r="AB357" s="11"/>
      <c r="AC357" s="11"/>
      <c r="AD357" s="400"/>
      <c r="AE357" s="400"/>
      <c r="AF357" s="400"/>
    </row>
    <row r="358" spans="1:32" x14ac:dyDescent="0.3">
      <c r="A358" s="43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</row>
    <row r="359" spans="1:32" x14ac:dyDescent="0.3">
      <c r="A359" s="43"/>
      <c r="B359" s="4"/>
      <c r="C359" s="4"/>
      <c r="D359" s="4"/>
      <c r="E359" s="4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4"/>
      <c r="Z359" s="44"/>
      <c r="AA359" s="44"/>
      <c r="AB359" s="44"/>
      <c r="AC359" s="44"/>
      <c r="AD359" s="400"/>
      <c r="AE359" s="400"/>
      <c r="AF359" s="400"/>
    </row>
    <row r="360" spans="1:32" x14ac:dyDescent="0.3">
      <c r="A360" s="43"/>
      <c r="B360" s="4"/>
      <c r="C360" s="4"/>
      <c r="D360" s="4"/>
      <c r="E360" s="4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4"/>
      <c r="Z360" s="44"/>
      <c r="AA360" s="44"/>
      <c r="AB360" s="44"/>
      <c r="AC360" s="44"/>
      <c r="AD360" s="400"/>
      <c r="AE360" s="400"/>
      <c r="AF360" s="400"/>
    </row>
    <row r="361" spans="1:32" x14ac:dyDescent="0.3">
      <c r="A361" s="43"/>
      <c r="B361" s="4"/>
      <c r="C361" s="4"/>
      <c r="D361" s="4"/>
      <c r="E361" s="4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4"/>
      <c r="Z361" s="44"/>
      <c r="AA361" s="44"/>
      <c r="AB361" s="44"/>
      <c r="AC361" s="44"/>
      <c r="AD361" s="400"/>
      <c r="AE361" s="400"/>
      <c r="AF361" s="400"/>
    </row>
    <row r="362" spans="1:32" x14ac:dyDescent="0.3">
      <c r="A362" s="43"/>
      <c r="B362" s="4"/>
      <c r="C362" s="4"/>
      <c r="D362" s="4"/>
      <c r="E362" s="4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4"/>
      <c r="Z362" s="44"/>
      <c r="AA362" s="44"/>
      <c r="AB362" s="44"/>
      <c r="AC362" s="44"/>
      <c r="AD362" s="400"/>
      <c r="AE362" s="400"/>
      <c r="AF362" s="400"/>
    </row>
    <row r="363" spans="1:32" x14ac:dyDescent="0.3">
      <c r="A363" s="43"/>
      <c r="B363" s="4"/>
      <c r="C363" s="4"/>
      <c r="D363" s="4"/>
      <c r="E363" s="4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4"/>
      <c r="Z363" s="44"/>
      <c r="AA363" s="44"/>
      <c r="AB363" s="44"/>
      <c r="AC363" s="44"/>
      <c r="AD363" s="400"/>
      <c r="AE363" s="400"/>
      <c r="AF363" s="400"/>
    </row>
    <row r="364" spans="1:32" x14ac:dyDescent="0.3">
      <c r="A364" s="43"/>
      <c r="B364" s="4"/>
      <c r="C364" s="4"/>
      <c r="D364" s="4"/>
      <c r="E364" s="4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4"/>
      <c r="Z364" s="44"/>
      <c r="AA364" s="44"/>
      <c r="AB364" s="44"/>
      <c r="AC364" s="44"/>
      <c r="AD364" s="400"/>
      <c r="AE364" s="400"/>
      <c r="AF364" s="400"/>
    </row>
    <row r="365" spans="1:32" x14ac:dyDescent="0.3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</row>
    <row r="366" spans="1:32" x14ac:dyDescent="0.3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</row>
    <row r="367" spans="1:32" ht="16.2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</row>
    <row r="368" spans="1:32" x14ac:dyDescent="0.3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39"/>
      <c r="AF368" s="39"/>
    </row>
    <row r="369" spans="1:32" x14ac:dyDescent="0.3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</row>
    <row r="370" spans="1:32" x14ac:dyDescent="0.3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</row>
    <row r="371" spans="1:32" x14ac:dyDescent="0.3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4"/>
      <c r="X371" s="44"/>
      <c r="Y371" s="44"/>
      <c r="Z371" s="44"/>
      <c r="AA371" s="44"/>
      <c r="AB371" s="44"/>
      <c r="AC371" s="44"/>
      <c r="AD371" s="44"/>
      <c r="AE371" s="42"/>
      <c r="AF371" s="42"/>
    </row>
    <row r="372" spans="1:32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spans="1:32" x14ac:dyDescent="0.3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</row>
    <row r="375" spans="1:32" ht="16.2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</row>
    <row r="376" spans="1:32" x14ac:dyDescent="0.3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39"/>
      <c r="AF376" s="39"/>
    </row>
    <row r="377" spans="1:32" x14ac:dyDescent="0.3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</row>
    <row r="378" spans="1:32" x14ac:dyDescent="0.3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</row>
    <row r="379" spans="1:32" x14ac:dyDescent="0.3">
      <c r="A379" s="42"/>
      <c r="B379" s="42"/>
      <c r="C379" s="42"/>
      <c r="D379" s="42"/>
      <c r="E379" s="42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2"/>
      <c r="AF379" s="42"/>
    </row>
    <row r="380" spans="1:32" ht="16.2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</row>
    <row r="381" spans="1:32" x14ac:dyDescent="0.3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40"/>
      <c r="AF381" s="40"/>
    </row>
    <row r="382" spans="1:32" x14ac:dyDescent="0.3">
      <c r="A382" s="39"/>
      <c r="B382" s="39"/>
      <c r="C382" s="39"/>
      <c r="D382" s="39"/>
      <c r="E382" s="39"/>
      <c r="F382" s="39"/>
      <c r="G382" s="39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39"/>
      <c r="W382" s="39"/>
      <c r="X382" s="39"/>
      <c r="Y382" s="39"/>
      <c r="Z382" s="39"/>
      <c r="AA382" s="39"/>
      <c r="AB382" s="39"/>
      <c r="AC382" s="39"/>
      <c r="AD382" s="40"/>
      <c r="AE382" s="40"/>
      <c r="AF382" s="40"/>
    </row>
    <row r="383" spans="1:32" x14ac:dyDescent="0.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</row>
    <row r="384" spans="1:32" x14ac:dyDescent="0.3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00"/>
      <c r="AE384" s="400"/>
      <c r="AF384" s="400"/>
    </row>
    <row r="385" spans="1:32" x14ac:dyDescent="0.3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00"/>
      <c r="AE385" s="400"/>
      <c r="AF385" s="400"/>
    </row>
    <row r="386" spans="1:32" x14ac:dyDescent="0.3">
      <c r="A386" s="42"/>
      <c r="B386" s="42"/>
      <c r="C386" s="42"/>
      <c r="D386" s="4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00"/>
      <c r="AE386" s="400"/>
      <c r="AF386" s="400"/>
    </row>
    <row r="387" spans="1:32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00"/>
      <c r="AE387" s="400"/>
      <c r="AF387" s="400"/>
    </row>
    <row r="388" spans="1:32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401"/>
      <c r="AE388" s="401"/>
      <c r="AF388" s="401"/>
    </row>
    <row r="389" spans="1:32" x14ac:dyDescent="0.3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</row>
    <row r="390" spans="1:32" ht="16.2" x14ac:dyDescent="0.3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</row>
    <row r="391" spans="1:32" x14ac:dyDescent="0.3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40"/>
      <c r="AF391" s="40"/>
    </row>
    <row r="392" spans="1:32" x14ac:dyDescent="0.3">
      <c r="A392" s="39"/>
      <c r="B392" s="39"/>
      <c r="C392" s="39"/>
      <c r="D392" s="39"/>
      <c r="E392" s="39"/>
      <c r="F392" s="39"/>
      <c r="G392" s="39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39"/>
      <c r="W392" s="39"/>
      <c r="X392" s="39"/>
      <c r="Y392" s="39"/>
      <c r="Z392" s="39"/>
      <c r="AA392" s="39"/>
      <c r="AB392" s="39"/>
      <c r="AC392" s="39"/>
      <c r="AD392" s="40"/>
      <c r="AE392" s="40"/>
      <c r="AF392" s="40"/>
    </row>
    <row r="393" spans="1:32" x14ac:dyDescent="0.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</row>
    <row r="394" spans="1:32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00"/>
      <c r="AE394" s="400"/>
      <c r="AF394" s="400"/>
    </row>
    <row r="395" spans="1:32" x14ac:dyDescent="0.3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00"/>
      <c r="AE395" s="400"/>
      <c r="AF395" s="400"/>
    </row>
    <row r="396" spans="1:32" x14ac:dyDescent="0.3">
      <c r="A396" s="42"/>
      <c r="B396" s="42"/>
      <c r="C396" s="42"/>
      <c r="D396" s="4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00"/>
      <c r="AE396" s="400"/>
      <c r="AF396" s="400"/>
    </row>
    <row r="397" spans="1:32" x14ac:dyDescent="0.3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00"/>
      <c r="AE397" s="400"/>
      <c r="AF397" s="400"/>
    </row>
    <row r="398" spans="1:32" x14ac:dyDescent="0.3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00"/>
      <c r="AE398" s="400"/>
      <c r="AF398" s="400"/>
    </row>
    <row r="399" spans="1:32" x14ac:dyDescent="0.3">
      <c r="A399" s="42"/>
      <c r="B399" s="42"/>
      <c r="C399" s="42"/>
      <c r="D399" s="4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00"/>
      <c r="AE399" s="400"/>
      <c r="AF399" s="400"/>
    </row>
    <row r="400" spans="1:32" x14ac:dyDescent="0.3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00"/>
      <c r="AE400" s="400"/>
      <c r="AF400" s="400"/>
    </row>
    <row r="401" spans="1:32" x14ac:dyDescent="0.3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00"/>
      <c r="AE401" s="400"/>
      <c r="AF401" s="400"/>
    </row>
    <row r="402" spans="1:32" x14ac:dyDescent="0.3">
      <c r="A402" s="42"/>
      <c r="B402" s="42"/>
      <c r="C402" s="42"/>
      <c r="D402" s="4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00"/>
      <c r="AE402" s="400"/>
      <c r="AF402" s="400"/>
    </row>
    <row r="403" spans="1:32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00"/>
      <c r="AE403" s="400"/>
      <c r="AF403" s="400"/>
    </row>
    <row r="404" spans="1:32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401"/>
      <c r="AE404" s="401"/>
      <c r="AF404" s="401"/>
    </row>
    <row r="405" spans="1:32" x14ac:dyDescent="0.3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</row>
    <row r="406" spans="1:32" ht="16.2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</row>
    <row r="407" spans="1:32" x14ac:dyDescent="0.3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</row>
    <row r="408" spans="1:32" x14ac:dyDescent="0.3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48"/>
      <c r="AD408" s="48"/>
      <c r="AE408" s="48"/>
      <c r="AF408" s="48"/>
    </row>
    <row r="409" spans="1:32" x14ac:dyDescent="0.3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</row>
    <row r="410" spans="1:32" x14ac:dyDescent="0.3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</row>
    <row r="411" spans="1:32" x14ac:dyDescent="0.3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48"/>
      <c r="AD411" s="48"/>
      <c r="AE411" s="48"/>
      <c r="AF411" s="48"/>
    </row>
    <row r="412" spans="1:32" x14ac:dyDescent="0.3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</row>
    <row r="413" spans="1:32" x14ac:dyDescent="0.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</row>
    <row r="414" spans="1:32" x14ac:dyDescent="0.3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48"/>
      <c r="AD414" s="48"/>
      <c r="AE414" s="48"/>
      <c r="AF414" s="48"/>
    </row>
    <row r="415" spans="1:32" x14ac:dyDescent="0.3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</row>
    <row r="416" spans="1:32" x14ac:dyDescent="0.3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</row>
    <row r="417" spans="1:32" x14ac:dyDescent="0.3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spans="1:32" x14ac:dyDescent="0.3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</row>
    <row r="419" spans="1:32" x14ac:dyDescent="0.3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</row>
    <row r="420" spans="1:32" x14ac:dyDescent="0.3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</row>
    <row r="421" spans="1:32" x14ac:dyDescent="0.3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</row>
    <row r="422" spans="1:32" x14ac:dyDescent="0.3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</row>
  </sheetData>
  <mergeCells count="362">
    <mergeCell ref="AD57:AF57"/>
    <mergeCell ref="AD54:AF54"/>
    <mergeCell ref="AD58:AF58"/>
    <mergeCell ref="AD55:AF55"/>
    <mergeCell ref="AD56:AF56"/>
    <mergeCell ref="AD65:AF65"/>
    <mergeCell ref="AD66:AF66"/>
    <mergeCell ref="AD67:AF67"/>
    <mergeCell ref="AD62:AF62"/>
    <mergeCell ref="AD63:AF63"/>
    <mergeCell ref="AD64:AF64"/>
    <mergeCell ref="AD59:AF59"/>
    <mergeCell ref="AD60:AF60"/>
    <mergeCell ref="AD61:AF61"/>
    <mergeCell ref="AD74:AF74"/>
    <mergeCell ref="AD75:AF75"/>
    <mergeCell ref="AD76:AF76"/>
    <mergeCell ref="AD71:AF71"/>
    <mergeCell ref="AD72:AF72"/>
    <mergeCell ref="AD73:AF73"/>
    <mergeCell ref="AD68:AF68"/>
    <mergeCell ref="AD69:AF69"/>
    <mergeCell ref="AD70:AF70"/>
    <mergeCell ref="AD83:AF83"/>
    <mergeCell ref="AD84:AF84"/>
    <mergeCell ref="AD85:AF85"/>
    <mergeCell ref="AD80:AF80"/>
    <mergeCell ref="AD81:AF81"/>
    <mergeCell ref="AD82:AF82"/>
    <mergeCell ref="AD77:AF77"/>
    <mergeCell ref="AD78:AF78"/>
    <mergeCell ref="AD79:AF79"/>
    <mergeCell ref="AD92:AF92"/>
    <mergeCell ref="AD93:AF93"/>
    <mergeCell ref="AD94:AF94"/>
    <mergeCell ref="AD89:AF89"/>
    <mergeCell ref="AD90:AF90"/>
    <mergeCell ref="AD91:AF91"/>
    <mergeCell ref="AD86:AF86"/>
    <mergeCell ref="AD87:AF87"/>
    <mergeCell ref="AD88:AF88"/>
    <mergeCell ref="AD101:AF101"/>
    <mergeCell ref="AD102:AF102"/>
    <mergeCell ref="AD103:AF103"/>
    <mergeCell ref="AD98:AF98"/>
    <mergeCell ref="AD99:AF99"/>
    <mergeCell ref="AD100:AF100"/>
    <mergeCell ref="AD95:AF95"/>
    <mergeCell ref="AD96:AF96"/>
    <mergeCell ref="AD97:AF97"/>
    <mergeCell ref="AD110:AF110"/>
    <mergeCell ref="AD111:AF111"/>
    <mergeCell ref="AD112:AF112"/>
    <mergeCell ref="AD107:AF107"/>
    <mergeCell ref="AD108:AF108"/>
    <mergeCell ref="AD109:AF109"/>
    <mergeCell ref="AD104:AF104"/>
    <mergeCell ref="AD105:AF105"/>
    <mergeCell ref="AD106:AF106"/>
    <mergeCell ref="AD119:AF119"/>
    <mergeCell ref="AD120:AF120"/>
    <mergeCell ref="AD121:AF121"/>
    <mergeCell ref="AD116:AF116"/>
    <mergeCell ref="AD117:AF117"/>
    <mergeCell ref="AD118:AF118"/>
    <mergeCell ref="AD113:AF113"/>
    <mergeCell ref="AD114:AF114"/>
    <mergeCell ref="AD115:AF115"/>
    <mergeCell ref="AD128:AF128"/>
    <mergeCell ref="AD129:AF129"/>
    <mergeCell ref="AD130:AF130"/>
    <mergeCell ref="AD125:AF125"/>
    <mergeCell ref="AD126:AF126"/>
    <mergeCell ref="AD127:AF127"/>
    <mergeCell ref="AD122:AF122"/>
    <mergeCell ref="AD123:AF123"/>
    <mergeCell ref="AD124:AF124"/>
    <mergeCell ref="AD137:AF137"/>
    <mergeCell ref="AD138:AF138"/>
    <mergeCell ref="AD139:AF139"/>
    <mergeCell ref="AD134:AF134"/>
    <mergeCell ref="AD135:AF135"/>
    <mergeCell ref="AD136:AF136"/>
    <mergeCell ref="AD131:AF131"/>
    <mergeCell ref="AD132:AF132"/>
    <mergeCell ref="AD133:AF133"/>
    <mergeCell ref="AD146:AF146"/>
    <mergeCell ref="AD147:AF147"/>
    <mergeCell ref="AD148:AF148"/>
    <mergeCell ref="AD143:AF143"/>
    <mergeCell ref="AD144:AF144"/>
    <mergeCell ref="AD145:AF145"/>
    <mergeCell ref="AD140:AF140"/>
    <mergeCell ref="AD141:AF141"/>
    <mergeCell ref="AD142:AF142"/>
    <mergeCell ref="AD155:AF155"/>
    <mergeCell ref="AD156:AF156"/>
    <mergeCell ref="AD157:AF157"/>
    <mergeCell ref="AD152:AF152"/>
    <mergeCell ref="AD153:AF153"/>
    <mergeCell ref="AD154:AF154"/>
    <mergeCell ref="AD149:AF149"/>
    <mergeCell ref="AD150:AF150"/>
    <mergeCell ref="AD151:AF151"/>
    <mergeCell ref="AD164:AF164"/>
    <mergeCell ref="AD165:AF165"/>
    <mergeCell ref="AD166:AF166"/>
    <mergeCell ref="AD161:AF161"/>
    <mergeCell ref="AD162:AF162"/>
    <mergeCell ref="AD163:AF163"/>
    <mergeCell ref="AD158:AF158"/>
    <mergeCell ref="AD159:AF159"/>
    <mergeCell ref="AD160:AF160"/>
    <mergeCell ref="AD178:AF178"/>
    <mergeCell ref="AD179:AF179"/>
    <mergeCell ref="AD180:AF180"/>
    <mergeCell ref="AD175:AF175"/>
    <mergeCell ref="AD176:AF176"/>
    <mergeCell ref="AD177:AF177"/>
    <mergeCell ref="AD167:AF167"/>
    <mergeCell ref="AD168:AF168"/>
    <mergeCell ref="AD169:AF169"/>
    <mergeCell ref="AD188:AF188"/>
    <mergeCell ref="AD189:AF189"/>
    <mergeCell ref="AD191:AF191"/>
    <mergeCell ref="AD185:AF185"/>
    <mergeCell ref="AD186:AF186"/>
    <mergeCell ref="AD187:AF187"/>
    <mergeCell ref="AD181:AF181"/>
    <mergeCell ref="AD183:AF183"/>
    <mergeCell ref="AD184:AF184"/>
    <mergeCell ref="AD199:AF199"/>
    <mergeCell ref="AD200:AF200"/>
    <mergeCell ref="AD201:AF201"/>
    <mergeCell ref="AD195:AF195"/>
    <mergeCell ref="AD196:AF196"/>
    <mergeCell ref="AD197:AF197"/>
    <mergeCell ref="AD192:AF192"/>
    <mergeCell ref="AD193:AF193"/>
    <mergeCell ref="AD194:AF194"/>
    <mergeCell ref="AD209:AF209"/>
    <mergeCell ref="AD210:AF210"/>
    <mergeCell ref="AD211:AF211"/>
    <mergeCell ref="AD205:AF205"/>
    <mergeCell ref="AD207:AF207"/>
    <mergeCell ref="AD208:AF208"/>
    <mergeCell ref="AD202:AF202"/>
    <mergeCell ref="AD203:AF203"/>
    <mergeCell ref="AD204:AF204"/>
    <mergeCell ref="AD223:AF223"/>
    <mergeCell ref="AD224:AF224"/>
    <mergeCell ref="AD225:AF225"/>
    <mergeCell ref="AD219:AF219"/>
    <mergeCell ref="AD220:AF220"/>
    <mergeCell ref="AD221:AF221"/>
    <mergeCell ref="AD216:AF216"/>
    <mergeCell ref="AD217:AF217"/>
    <mergeCell ref="AD218:AF218"/>
    <mergeCell ref="AD232:AF232"/>
    <mergeCell ref="AD233:AF233"/>
    <mergeCell ref="AD234:AF234"/>
    <mergeCell ref="AD229:AF229"/>
    <mergeCell ref="AD230:AF230"/>
    <mergeCell ref="AD231:AF231"/>
    <mergeCell ref="AD226:AF226"/>
    <mergeCell ref="AD227:AF227"/>
    <mergeCell ref="AD228:AF228"/>
    <mergeCell ref="AD241:AF241"/>
    <mergeCell ref="AD242:AF242"/>
    <mergeCell ref="AD243:AF243"/>
    <mergeCell ref="AD238:AF238"/>
    <mergeCell ref="AD239:AF239"/>
    <mergeCell ref="AD240:AF240"/>
    <mergeCell ref="AD235:AF235"/>
    <mergeCell ref="AD236:AF236"/>
    <mergeCell ref="AD237:AF237"/>
    <mergeCell ref="AD251:AF251"/>
    <mergeCell ref="AD252:AF252"/>
    <mergeCell ref="AD254:AF254"/>
    <mergeCell ref="AD247:AF247"/>
    <mergeCell ref="AD249:AF249"/>
    <mergeCell ref="AD250:AF250"/>
    <mergeCell ref="AD244:AF244"/>
    <mergeCell ref="AD245:AF245"/>
    <mergeCell ref="AD246:AF246"/>
    <mergeCell ref="AD261:AF261"/>
    <mergeCell ref="AD262:AF262"/>
    <mergeCell ref="AD263:AF263"/>
    <mergeCell ref="AD258:AF258"/>
    <mergeCell ref="AD259:AF259"/>
    <mergeCell ref="AD260:AF260"/>
    <mergeCell ref="AD255:AF255"/>
    <mergeCell ref="AD256:AF256"/>
    <mergeCell ref="AD257:AF257"/>
    <mergeCell ref="AD270:AF270"/>
    <mergeCell ref="AD271:AF271"/>
    <mergeCell ref="AD272:AF272"/>
    <mergeCell ref="AD267:AF267"/>
    <mergeCell ref="AD268:AF268"/>
    <mergeCell ref="AD269:AF269"/>
    <mergeCell ref="AD264:AF264"/>
    <mergeCell ref="AD265:AF265"/>
    <mergeCell ref="AD266:AF266"/>
    <mergeCell ref="AD279:AF279"/>
    <mergeCell ref="AD280:AF280"/>
    <mergeCell ref="AD281:AF281"/>
    <mergeCell ref="AD276:AF276"/>
    <mergeCell ref="AD277:AF277"/>
    <mergeCell ref="AD278:AF278"/>
    <mergeCell ref="AD273:AF273"/>
    <mergeCell ref="AD274:AF274"/>
    <mergeCell ref="AD275:AF275"/>
    <mergeCell ref="AD298:AF298"/>
    <mergeCell ref="AD299:AF299"/>
    <mergeCell ref="AD300:AF300"/>
    <mergeCell ref="AD287:AF287"/>
    <mergeCell ref="AD288:AF288"/>
    <mergeCell ref="AD289:AF289"/>
    <mergeCell ref="AD282:AF282"/>
    <mergeCell ref="AD283:AF283"/>
    <mergeCell ref="AD285:AF285"/>
    <mergeCell ref="AD321:AF321"/>
    <mergeCell ref="AD314:AF314"/>
    <mergeCell ref="AD315:AF315"/>
    <mergeCell ref="AD317:AF317"/>
    <mergeCell ref="AD311:AF311"/>
    <mergeCell ref="AD312:AF312"/>
    <mergeCell ref="AD313:AF313"/>
    <mergeCell ref="AD301:AF301"/>
    <mergeCell ref="AD308:AF308"/>
    <mergeCell ref="AD310:AF310"/>
    <mergeCell ref="AD9:AF9"/>
    <mergeCell ref="AD10:AF10"/>
    <mergeCell ref="AD387:AF387"/>
    <mergeCell ref="AD384:AF384"/>
    <mergeCell ref="AD363:AF363"/>
    <mergeCell ref="AD364:AF364"/>
    <mergeCell ref="AD385:AF385"/>
    <mergeCell ref="AD386:AF386"/>
    <mergeCell ref="AD388:AF388"/>
    <mergeCell ref="AD360:AF360"/>
    <mergeCell ref="AD361:AF361"/>
    <mergeCell ref="AD362:AF362"/>
    <mergeCell ref="AD356:AF356"/>
    <mergeCell ref="AD357:AF357"/>
    <mergeCell ref="AD359:AF359"/>
    <mergeCell ref="AD353:AF353"/>
    <mergeCell ref="AD354:AF354"/>
    <mergeCell ref="AD355:AF355"/>
    <mergeCell ref="AD350:AF350"/>
    <mergeCell ref="AD351:AF351"/>
    <mergeCell ref="AD352:AF352"/>
    <mergeCell ref="AD346:AF346"/>
    <mergeCell ref="AD347:AF347"/>
    <mergeCell ref="AD349:AF349"/>
    <mergeCell ref="AD404:AF404"/>
    <mergeCell ref="AD402:AF402"/>
    <mergeCell ref="AD403:AF403"/>
    <mergeCell ref="AD400:AF400"/>
    <mergeCell ref="AD401:AF401"/>
    <mergeCell ref="AD398:AF398"/>
    <mergeCell ref="AD399:AF399"/>
    <mergeCell ref="AD394:AF394"/>
    <mergeCell ref="AD395:AF395"/>
    <mergeCell ref="AD396:AF396"/>
    <mergeCell ref="AD397:AF397"/>
    <mergeCell ref="E26:G26"/>
    <mergeCell ref="AD342:AF342"/>
    <mergeCell ref="AD344:AF344"/>
    <mergeCell ref="AD345:AF345"/>
    <mergeCell ref="AD339:AF339"/>
    <mergeCell ref="AD340:AF340"/>
    <mergeCell ref="AD341:AF341"/>
    <mergeCell ref="AD336:AF336"/>
    <mergeCell ref="AD337:AF337"/>
    <mergeCell ref="AD338:AF338"/>
    <mergeCell ref="AD332:AF332"/>
    <mergeCell ref="AD334:AF334"/>
    <mergeCell ref="AD335:AF335"/>
    <mergeCell ref="AD329:AF329"/>
    <mergeCell ref="AD330:AF330"/>
    <mergeCell ref="AD331:AF331"/>
    <mergeCell ref="AD325:AF325"/>
    <mergeCell ref="AD326:AF326"/>
    <mergeCell ref="AD328:AF328"/>
    <mergeCell ref="AD322:AF322"/>
    <mergeCell ref="AD323:AF323"/>
    <mergeCell ref="AD324:AF324"/>
    <mergeCell ref="AD318:AF318"/>
    <mergeCell ref="AD319:AF319"/>
    <mergeCell ref="E45:AC45"/>
    <mergeCell ref="E22:G22"/>
    <mergeCell ref="E39:AC39"/>
    <mergeCell ref="E41:AC41"/>
    <mergeCell ref="E40:AC40"/>
    <mergeCell ref="E42:AC42"/>
    <mergeCell ref="A30:D30"/>
    <mergeCell ref="A28:D28"/>
    <mergeCell ref="A29:D29"/>
    <mergeCell ref="H30:AC30"/>
    <mergeCell ref="E32:AC32"/>
    <mergeCell ref="E35:AC35"/>
    <mergeCell ref="E36:AC36"/>
    <mergeCell ref="E38:AC38"/>
    <mergeCell ref="E37:AC37"/>
    <mergeCell ref="E34:AC34"/>
    <mergeCell ref="A23:D23"/>
    <mergeCell ref="E23:G23"/>
    <mergeCell ref="H23:AC23"/>
    <mergeCell ref="A33:D33"/>
    <mergeCell ref="E33:AC33"/>
    <mergeCell ref="E30:G30"/>
    <mergeCell ref="A37:D37"/>
    <mergeCell ref="A26:D26"/>
    <mergeCell ref="A39:D39"/>
    <mergeCell ref="H9:AC9"/>
    <mergeCell ref="A10:D10"/>
    <mergeCell ref="E10:G10"/>
    <mergeCell ref="A46:D46"/>
    <mergeCell ref="E43:AC43"/>
    <mergeCell ref="A44:AC44"/>
    <mergeCell ref="E46:AC46"/>
    <mergeCell ref="H11:AC11"/>
    <mergeCell ref="H12:AC12"/>
    <mergeCell ref="H13:AC13"/>
    <mergeCell ref="H14:AC14"/>
    <mergeCell ref="H15:AC15"/>
    <mergeCell ref="H16:AC16"/>
    <mergeCell ref="H21:AC21"/>
    <mergeCell ref="H22:AC22"/>
    <mergeCell ref="H24:AC24"/>
    <mergeCell ref="H17:AC17"/>
    <mergeCell ref="H18:AC18"/>
    <mergeCell ref="H19:AC19"/>
    <mergeCell ref="H20:AC20"/>
    <mergeCell ref="E25:G25"/>
    <mergeCell ref="E29:G29"/>
    <mergeCell ref="A45:D45"/>
    <mergeCell ref="H26:AC26"/>
    <mergeCell ref="A47:AC47"/>
    <mergeCell ref="H10:AC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D24"/>
    <mergeCell ref="A25:D25"/>
    <mergeCell ref="A27:D27"/>
    <mergeCell ref="H27:AC27"/>
    <mergeCell ref="H25:AC25"/>
    <mergeCell ref="H28:AC28"/>
    <mergeCell ref="H29:AC29"/>
    <mergeCell ref="E28:G28"/>
    <mergeCell ref="A42:D42"/>
  </mergeCells>
  <phoneticPr fontId="31" type="noConversion"/>
  <pageMargins left="0.19685039370078741" right="0.19685039370078741" top="0.19685039370078741" bottom="0.19685039370078741" header="0.39370078740157483" footer="0.59055118110236227"/>
  <pageSetup paperSize="9" scale="7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42"/>
  <sheetViews>
    <sheetView topLeftCell="A25" zoomScaleNormal="100" zoomScaleSheetLayoutView="100" workbookViewId="0">
      <selection activeCell="AQ32" sqref="AQ32"/>
    </sheetView>
  </sheetViews>
  <sheetFormatPr defaultRowHeight="14.4" x14ac:dyDescent="0.3"/>
  <cols>
    <col min="1" max="1" width="5.5546875" customWidth="1"/>
    <col min="2" max="3" width="1" customWidth="1"/>
    <col min="4" max="4" width="0.109375" customWidth="1"/>
    <col min="5" max="5" width="4.88671875" customWidth="1"/>
    <col min="6" max="6" width="1" customWidth="1"/>
    <col min="7" max="7" width="3.88671875" customWidth="1"/>
    <col min="8" max="8" width="4.6640625" customWidth="1"/>
    <col min="9" max="9" width="1" customWidth="1"/>
    <col min="10" max="10" width="3.88671875" customWidth="1"/>
    <col min="11" max="11" width="1.88671875" customWidth="1"/>
    <col min="12" max="13" width="1" customWidth="1"/>
    <col min="14" max="14" width="3.88671875" customWidth="1"/>
    <col min="15" max="16" width="1" customWidth="1"/>
    <col min="17" max="17" width="2.88671875" customWidth="1"/>
    <col min="18" max="26" width="1" customWidth="1"/>
    <col min="27" max="28" width="1.88671875" hidden="1" customWidth="1"/>
    <col min="29" max="29" width="3.109375" hidden="1" customWidth="1"/>
    <col min="30" max="30" width="2.88671875" hidden="1" customWidth="1"/>
    <col min="31" max="31" width="1" hidden="1" customWidth="1"/>
    <col min="32" max="32" width="18.33203125" customWidth="1"/>
    <col min="33" max="33" width="17.44140625" style="263" customWidth="1"/>
    <col min="34" max="34" width="12.44140625" style="285" customWidth="1"/>
    <col min="35" max="35" width="11.109375" style="285" customWidth="1"/>
    <col min="36" max="36" width="11.6640625" style="285" customWidth="1"/>
    <col min="37" max="37" width="12.5546875" style="285" customWidth="1"/>
    <col min="38" max="38" width="12.77734375" style="285" customWidth="1"/>
    <col min="39" max="39" width="12.109375" style="285" customWidth="1"/>
    <col min="40" max="40" width="12.88671875" style="285" customWidth="1"/>
    <col min="41" max="41" width="10.5546875" style="285" customWidth="1"/>
    <col min="42" max="42" width="11.44140625" style="285" customWidth="1"/>
    <col min="43" max="43" width="13.109375" style="285" customWidth="1"/>
  </cols>
  <sheetData>
    <row r="1" spans="1:43" x14ac:dyDescent="0.3">
      <c r="A1" s="332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4"/>
      <c r="AH1" s="359"/>
      <c r="AI1" s="359"/>
      <c r="AJ1" s="359"/>
      <c r="AK1" s="292"/>
      <c r="AL1" s="293"/>
      <c r="AM1" s="293"/>
      <c r="AN1" s="293"/>
      <c r="AO1" s="293"/>
      <c r="AP1" s="293"/>
      <c r="AQ1" s="293"/>
    </row>
    <row r="2" spans="1:43" x14ac:dyDescent="0.3">
      <c r="A2" s="335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261"/>
      <c r="AH2" s="292"/>
      <c r="AI2" s="292"/>
      <c r="AJ2" s="292"/>
      <c r="AK2" s="292"/>
      <c r="AL2" s="293"/>
      <c r="AM2" s="293"/>
      <c r="AN2" s="293"/>
      <c r="AO2" s="293"/>
      <c r="AP2" s="293"/>
      <c r="AQ2" s="293"/>
    </row>
    <row r="3" spans="1:43" x14ac:dyDescent="0.3">
      <c r="A3" s="33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261"/>
      <c r="AH3" s="292"/>
      <c r="AI3" s="292"/>
      <c r="AJ3" s="292"/>
      <c r="AK3" s="292"/>
      <c r="AL3" s="293"/>
      <c r="AM3" s="293"/>
      <c r="AN3" s="293"/>
      <c r="AO3" s="293"/>
      <c r="AP3" s="293"/>
      <c r="AQ3" s="293"/>
    </row>
    <row r="4" spans="1:43" x14ac:dyDescent="0.3">
      <c r="A4" s="14"/>
      <c r="B4" s="15"/>
      <c r="C4" s="15"/>
      <c r="D4" s="15"/>
      <c r="E4" s="15"/>
      <c r="F4" s="15"/>
      <c r="G4" s="15"/>
      <c r="H4" s="15"/>
      <c r="I4" s="15"/>
      <c r="J4" s="15" t="s">
        <v>0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 t="s">
        <v>1</v>
      </c>
      <c r="Y4" s="16"/>
      <c r="Z4" s="16"/>
      <c r="AA4" s="16"/>
      <c r="AB4" s="16"/>
      <c r="AC4" s="16"/>
      <c r="AD4" s="16"/>
      <c r="AE4" s="16"/>
      <c r="AF4" s="16"/>
      <c r="AG4" s="261"/>
      <c r="AH4" s="292"/>
      <c r="AI4" s="292"/>
      <c r="AJ4" s="292"/>
      <c r="AK4" s="292"/>
      <c r="AL4" s="293"/>
      <c r="AM4" s="293"/>
      <c r="AN4" s="293"/>
      <c r="AO4" s="293"/>
      <c r="AP4" s="293"/>
      <c r="AQ4" s="293"/>
    </row>
    <row r="5" spans="1:43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7" t="s">
        <v>2</v>
      </c>
      <c r="Y5" s="17"/>
      <c r="Z5" s="17"/>
      <c r="AA5" s="17"/>
      <c r="AB5" s="17"/>
      <c r="AC5" s="17"/>
      <c r="AD5" s="17"/>
      <c r="AE5" s="17"/>
      <c r="AF5" s="17"/>
      <c r="AG5" s="261"/>
      <c r="AH5" s="292"/>
      <c r="AI5" s="292"/>
      <c r="AJ5" s="292"/>
      <c r="AK5" s="292"/>
      <c r="AL5" s="293"/>
      <c r="AM5" s="293"/>
      <c r="AN5" s="293"/>
      <c r="AO5" s="293"/>
      <c r="AP5" s="293"/>
      <c r="AQ5" s="293"/>
    </row>
    <row r="6" spans="1:43" s="18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7" t="s">
        <v>3</v>
      </c>
      <c r="Y6" s="17"/>
      <c r="Z6" s="17"/>
      <c r="AA6" s="17"/>
      <c r="AB6" s="17"/>
      <c r="AC6" s="17"/>
      <c r="AD6" s="17"/>
      <c r="AE6" s="17"/>
      <c r="AF6" s="17"/>
      <c r="AG6" s="261"/>
      <c r="AH6" s="292"/>
      <c r="AI6" s="292"/>
      <c r="AJ6" s="292"/>
      <c r="AK6" s="292"/>
      <c r="AL6" s="292"/>
      <c r="AM6" s="292"/>
      <c r="AN6" s="292"/>
      <c r="AO6" s="292"/>
      <c r="AP6" s="292"/>
      <c r="AQ6" s="292"/>
    </row>
    <row r="7" spans="1:43" x14ac:dyDescent="0.3">
      <c r="A7" s="2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61"/>
      <c r="AH7" s="292"/>
      <c r="AI7" s="292"/>
      <c r="AJ7" s="292"/>
      <c r="AK7" s="292"/>
      <c r="AL7" s="293"/>
      <c r="AM7" s="293"/>
      <c r="AN7" s="293"/>
      <c r="AO7" s="293"/>
      <c r="AP7" s="293"/>
      <c r="AQ7" s="293"/>
    </row>
    <row r="8" spans="1:43" ht="16.8" thickBot="1" x14ac:dyDescent="0.35">
      <c r="A8" s="336" t="s">
        <v>242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61"/>
      <c r="AH8" s="292"/>
      <c r="AI8" s="292"/>
      <c r="AJ8" s="292"/>
      <c r="AK8" s="292"/>
      <c r="AL8" s="293"/>
      <c r="AM8" s="293"/>
      <c r="AN8" s="293"/>
      <c r="AO8" s="293"/>
      <c r="AP8" s="293"/>
      <c r="AQ8" s="293"/>
    </row>
    <row r="9" spans="1:43" x14ac:dyDescent="0.3">
      <c r="A9" s="264" t="s">
        <v>5</v>
      </c>
      <c r="B9" s="408" t="s">
        <v>6</v>
      </c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10"/>
      <c r="AD9" s="402" t="s">
        <v>189</v>
      </c>
      <c r="AE9" s="403"/>
      <c r="AF9" s="404"/>
      <c r="AG9" s="337" t="s">
        <v>187</v>
      </c>
      <c r="AH9" s="282" t="s">
        <v>240</v>
      </c>
      <c r="AI9" s="287" t="s">
        <v>243</v>
      </c>
      <c r="AJ9" s="287" t="s">
        <v>244</v>
      </c>
      <c r="AK9" s="287" t="s">
        <v>245</v>
      </c>
      <c r="AL9" s="287" t="s">
        <v>247</v>
      </c>
      <c r="AM9" s="287" t="s">
        <v>182</v>
      </c>
      <c r="AN9" s="287" t="s">
        <v>205</v>
      </c>
      <c r="AO9" s="287" t="s">
        <v>210</v>
      </c>
      <c r="AP9" s="287" t="s">
        <v>248</v>
      </c>
      <c r="AQ9" s="287" t="s">
        <v>265</v>
      </c>
    </row>
    <row r="10" spans="1:43" ht="15" thickBot="1" x14ac:dyDescent="0.35">
      <c r="A10" s="280" t="s">
        <v>8</v>
      </c>
      <c r="B10" s="412" t="s">
        <v>9</v>
      </c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4"/>
      <c r="AD10" s="277">
        <v>2019</v>
      </c>
      <c r="AE10" s="278">
        <v>2019</v>
      </c>
      <c r="AF10" s="279">
        <v>2020</v>
      </c>
      <c r="AG10" s="338" t="s">
        <v>188</v>
      </c>
      <c r="AH10" s="283">
        <v>43843</v>
      </c>
      <c r="AI10" s="288">
        <v>43898</v>
      </c>
      <c r="AJ10" s="288">
        <v>43957</v>
      </c>
      <c r="AK10" s="288">
        <v>43969</v>
      </c>
      <c r="AL10" s="288">
        <v>44011</v>
      </c>
      <c r="AM10" s="288">
        <v>44027</v>
      </c>
      <c r="AN10" s="288">
        <v>44055</v>
      </c>
      <c r="AO10" s="288">
        <v>44070</v>
      </c>
      <c r="AP10" s="288">
        <v>44104</v>
      </c>
      <c r="AQ10" s="288">
        <v>44176</v>
      </c>
    </row>
    <row r="11" spans="1:43" x14ac:dyDescent="0.3">
      <c r="A11" s="318" t="s">
        <v>83</v>
      </c>
      <c r="B11" s="411" t="s">
        <v>88</v>
      </c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274">
        <v>20000</v>
      </c>
      <c r="AE11" s="274">
        <v>20000</v>
      </c>
      <c r="AF11" s="339">
        <v>20000</v>
      </c>
      <c r="AG11" s="342">
        <f t="shared" ref="AG11:AG47" si="0">AF11+AH11+AI11+AJ11+AK11+AL11+AM11+AN11+AO11+AP11+AQ11</f>
        <v>70000</v>
      </c>
      <c r="AH11" s="345"/>
      <c r="AI11" s="329">
        <v>10000</v>
      </c>
      <c r="AJ11" s="294">
        <v>10000</v>
      </c>
      <c r="AK11" s="329"/>
      <c r="AL11" s="294">
        <v>10000</v>
      </c>
      <c r="AM11" s="294">
        <v>20000</v>
      </c>
      <c r="AN11" s="294"/>
      <c r="AO11" s="294"/>
      <c r="AP11" s="294"/>
      <c r="AQ11" s="294">
        <v>0</v>
      </c>
    </row>
    <row r="12" spans="1:43" x14ac:dyDescent="0.3">
      <c r="A12" s="318" t="s">
        <v>89</v>
      </c>
      <c r="B12" s="383" t="s">
        <v>98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265">
        <f t="shared" ref="AD12:AE12" si="1">130000+50000+1800000</f>
        <v>1980000</v>
      </c>
      <c r="AE12" s="265">
        <f t="shared" si="1"/>
        <v>1980000</v>
      </c>
      <c r="AF12" s="340">
        <v>1200000</v>
      </c>
      <c r="AG12" s="343">
        <f t="shared" si="0"/>
        <v>1200000</v>
      </c>
      <c r="AH12" s="346"/>
      <c r="AI12" s="330"/>
      <c r="AJ12" s="295"/>
      <c r="AK12" s="330"/>
      <c r="AL12" s="295"/>
      <c r="AM12" s="295"/>
      <c r="AN12" s="295"/>
      <c r="AO12" s="295"/>
      <c r="AP12" s="295"/>
      <c r="AQ12" s="295">
        <v>0</v>
      </c>
    </row>
    <row r="13" spans="1:43" x14ac:dyDescent="0.3">
      <c r="A13" s="318" t="s">
        <v>99</v>
      </c>
      <c r="B13" s="383" t="s">
        <v>100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265">
        <f t="shared" ref="AD13:AE13" si="2">500000+1000000+500000</f>
        <v>2000000</v>
      </c>
      <c r="AE13" s="265">
        <f t="shared" si="2"/>
        <v>2000000</v>
      </c>
      <c r="AF13" s="340">
        <v>1500000</v>
      </c>
      <c r="AG13" s="343">
        <f t="shared" si="0"/>
        <v>1500000</v>
      </c>
      <c r="AH13" s="346"/>
      <c r="AI13" s="330"/>
      <c r="AJ13" s="295"/>
      <c r="AK13" s="330"/>
      <c r="AL13" s="295"/>
      <c r="AM13" s="295"/>
      <c r="AN13" s="295"/>
      <c r="AO13" s="295"/>
      <c r="AP13" s="295"/>
      <c r="AQ13" s="295">
        <v>0</v>
      </c>
    </row>
    <row r="14" spans="1:43" x14ac:dyDescent="0.3">
      <c r="A14" s="318" t="s">
        <v>40</v>
      </c>
      <c r="B14" s="383" t="s">
        <v>232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265">
        <v>420000</v>
      </c>
      <c r="AE14" s="265">
        <v>420000</v>
      </c>
      <c r="AF14" s="340">
        <v>550000</v>
      </c>
      <c r="AG14" s="343">
        <f t="shared" si="0"/>
        <v>550000</v>
      </c>
      <c r="AH14" s="346"/>
      <c r="AI14" s="330"/>
      <c r="AJ14" s="295"/>
      <c r="AK14" s="330"/>
      <c r="AL14" s="295"/>
      <c r="AM14" s="295"/>
      <c r="AN14" s="295"/>
      <c r="AO14" s="295"/>
      <c r="AP14" s="295"/>
      <c r="AQ14" s="295"/>
    </row>
    <row r="15" spans="1:43" x14ac:dyDescent="0.3">
      <c r="A15" s="318" t="s">
        <v>40</v>
      </c>
      <c r="B15" s="383" t="s">
        <v>233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265">
        <v>60000</v>
      </c>
      <c r="AE15" s="265">
        <v>60000</v>
      </c>
      <c r="AF15" s="340">
        <v>60000</v>
      </c>
      <c r="AG15" s="343">
        <f t="shared" si="0"/>
        <v>60000</v>
      </c>
      <c r="AH15" s="346"/>
      <c r="AI15" s="330"/>
      <c r="AJ15" s="295"/>
      <c r="AK15" s="330"/>
      <c r="AL15" s="295"/>
      <c r="AM15" s="295"/>
      <c r="AN15" s="295"/>
      <c r="AO15" s="295"/>
      <c r="AP15" s="295"/>
      <c r="AQ15" s="295"/>
    </row>
    <row r="16" spans="1:43" x14ac:dyDescent="0.3">
      <c r="A16" s="318" t="s">
        <v>40</v>
      </c>
      <c r="B16" s="383" t="s">
        <v>256</v>
      </c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265">
        <v>60000</v>
      </c>
      <c r="AE16" s="265">
        <v>60000</v>
      </c>
      <c r="AF16" s="340">
        <v>60000</v>
      </c>
      <c r="AG16" s="343">
        <f t="shared" si="0"/>
        <v>60000</v>
      </c>
      <c r="AH16" s="346"/>
      <c r="AI16" s="330"/>
      <c r="AJ16" s="295"/>
      <c r="AK16" s="330"/>
      <c r="AL16" s="295"/>
      <c r="AM16" s="295"/>
      <c r="AN16" s="295"/>
      <c r="AO16" s="295"/>
      <c r="AP16" s="295"/>
      <c r="AQ16" s="295"/>
    </row>
    <row r="17" spans="1:43" x14ac:dyDescent="0.3">
      <c r="A17" s="318" t="s">
        <v>40</v>
      </c>
      <c r="B17" s="383" t="s">
        <v>260</v>
      </c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265">
        <v>60000</v>
      </c>
      <c r="AE17" s="265">
        <v>60000</v>
      </c>
      <c r="AF17" s="340">
        <v>12800000</v>
      </c>
      <c r="AG17" s="343">
        <f t="shared" si="0"/>
        <v>13590000</v>
      </c>
      <c r="AH17" s="346"/>
      <c r="AI17" s="330"/>
      <c r="AJ17" s="295">
        <v>200000</v>
      </c>
      <c r="AK17" s="330">
        <v>20000</v>
      </c>
      <c r="AL17" s="295">
        <v>570000</v>
      </c>
      <c r="AM17" s="295"/>
      <c r="AN17" s="295"/>
      <c r="AO17" s="295"/>
      <c r="AP17" s="295"/>
      <c r="AQ17" s="295"/>
    </row>
    <row r="18" spans="1:43" x14ac:dyDescent="0.3">
      <c r="A18" s="318" t="s">
        <v>40</v>
      </c>
      <c r="B18" s="383" t="s">
        <v>238</v>
      </c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265"/>
      <c r="AE18" s="265"/>
      <c r="AF18" s="340">
        <v>0</v>
      </c>
      <c r="AG18" s="343">
        <f t="shared" si="0"/>
        <v>369859</v>
      </c>
      <c r="AH18" s="346">
        <v>369859</v>
      </c>
      <c r="AI18" s="330"/>
      <c r="AJ18" s="295"/>
      <c r="AK18" s="330"/>
      <c r="AL18" s="295"/>
      <c r="AM18" s="295"/>
      <c r="AN18" s="295"/>
      <c r="AO18" s="295"/>
      <c r="AP18" s="295"/>
      <c r="AQ18" s="295"/>
    </row>
    <row r="19" spans="1:43" x14ac:dyDescent="0.3">
      <c r="A19" s="318">
        <v>3113</v>
      </c>
      <c r="B19" s="383" t="s">
        <v>252</v>
      </c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265">
        <v>67000</v>
      </c>
      <c r="AE19" s="265">
        <v>67000</v>
      </c>
      <c r="AF19" s="340">
        <v>100000</v>
      </c>
      <c r="AG19" s="343">
        <f t="shared" si="0"/>
        <v>100000</v>
      </c>
      <c r="AH19" s="346"/>
      <c r="AI19" s="330"/>
      <c r="AJ19" s="295"/>
      <c r="AK19" s="330"/>
      <c r="AL19" s="295"/>
      <c r="AM19" s="295"/>
      <c r="AN19" s="295"/>
      <c r="AO19" s="295"/>
      <c r="AP19" s="295"/>
      <c r="AQ19" s="295"/>
    </row>
    <row r="20" spans="1:43" x14ac:dyDescent="0.3">
      <c r="A20" s="318" t="s">
        <v>105</v>
      </c>
      <c r="B20" s="383" t="s">
        <v>106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265">
        <v>83900</v>
      </c>
      <c r="AE20" s="265">
        <v>83900</v>
      </c>
      <c r="AF20" s="340">
        <v>99220</v>
      </c>
      <c r="AG20" s="343">
        <f t="shared" si="0"/>
        <v>99220</v>
      </c>
      <c r="AH20" s="346"/>
      <c r="AI20" s="330"/>
      <c r="AJ20" s="295"/>
      <c r="AK20" s="330"/>
      <c r="AL20" s="295"/>
      <c r="AM20" s="295"/>
      <c r="AN20" s="295"/>
      <c r="AO20" s="295"/>
      <c r="AP20" s="295"/>
      <c r="AQ20" s="295"/>
    </row>
    <row r="21" spans="1:43" x14ac:dyDescent="0.3">
      <c r="A21" s="318" t="s">
        <v>44</v>
      </c>
      <c r="B21" s="383" t="s">
        <v>47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265">
        <v>33000</v>
      </c>
      <c r="AE21" s="265">
        <v>33000</v>
      </c>
      <c r="AF21" s="340">
        <v>40000</v>
      </c>
      <c r="AG21" s="343">
        <f t="shared" si="0"/>
        <v>40000</v>
      </c>
      <c r="AH21" s="346"/>
      <c r="AI21" s="330"/>
      <c r="AJ21" s="295"/>
      <c r="AK21" s="330"/>
      <c r="AL21" s="295"/>
      <c r="AM21" s="295"/>
      <c r="AN21" s="295"/>
      <c r="AO21" s="295"/>
      <c r="AP21" s="295"/>
      <c r="AQ21" s="295"/>
    </row>
    <row r="22" spans="1:43" x14ac:dyDescent="0.3">
      <c r="A22" s="318" t="s">
        <v>111</v>
      </c>
      <c r="B22" s="383" t="s">
        <v>112</v>
      </c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265">
        <v>10000</v>
      </c>
      <c r="AE22" s="265">
        <v>10000</v>
      </c>
      <c r="AF22" s="340">
        <v>10000</v>
      </c>
      <c r="AG22" s="343">
        <f t="shared" si="0"/>
        <v>10000</v>
      </c>
      <c r="AH22" s="346"/>
      <c r="AI22" s="330"/>
      <c r="AJ22" s="295"/>
      <c r="AK22" s="330"/>
      <c r="AL22" s="295"/>
      <c r="AM22" s="295"/>
      <c r="AN22" s="295"/>
      <c r="AO22" s="295"/>
      <c r="AP22" s="295"/>
      <c r="AQ22" s="295"/>
    </row>
    <row r="23" spans="1:43" x14ac:dyDescent="0.3">
      <c r="A23" s="318" t="s">
        <v>113</v>
      </c>
      <c r="B23" s="383" t="s">
        <v>114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265">
        <v>245000</v>
      </c>
      <c r="AE23" s="265">
        <v>245000</v>
      </c>
      <c r="AF23" s="340">
        <v>310000</v>
      </c>
      <c r="AG23" s="343">
        <f t="shared" si="0"/>
        <v>310000</v>
      </c>
      <c r="AH23" s="346"/>
      <c r="AI23" s="330"/>
      <c r="AJ23" s="295"/>
      <c r="AK23" s="330"/>
      <c r="AL23" s="295"/>
      <c r="AM23" s="295"/>
      <c r="AN23" s="295"/>
      <c r="AO23" s="295"/>
      <c r="AP23" s="295"/>
      <c r="AQ23" s="295"/>
    </row>
    <row r="24" spans="1:43" x14ac:dyDescent="0.3">
      <c r="A24" s="318">
        <v>3419</v>
      </c>
      <c r="B24" s="383" t="s">
        <v>253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265">
        <v>0</v>
      </c>
      <c r="AE24" s="265">
        <v>0</v>
      </c>
      <c r="AF24" s="340">
        <v>10000</v>
      </c>
      <c r="AG24" s="343">
        <f t="shared" si="0"/>
        <v>10000</v>
      </c>
      <c r="AH24" s="346"/>
      <c r="AI24" s="330"/>
      <c r="AJ24" s="295"/>
      <c r="AK24" s="330"/>
      <c r="AL24" s="295"/>
      <c r="AM24" s="295"/>
      <c r="AN24" s="295"/>
      <c r="AO24" s="295"/>
      <c r="AP24" s="295"/>
      <c r="AQ24" s="295"/>
    </row>
    <row r="25" spans="1:43" x14ac:dyDescent="0.3">
      <c r="A25" s="318">
        <v>3429</v>
      </c>
      <c r="B25" s="383" t="s">
        <v>257</v>
      </c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265">
        <v>0</v>
      </c>
      <c r="AE25" s="265">
        <v>0</v>
      </c>
      <c r="AF25" s="340">
        <v>0</v>
      </c>
      <c r="AG25" s="343">
        <f t="shared" si="0"/>
        <v>20000</v>
      </c>
      <c r="AH25" s="346"/>
      <c r="AI25" s="330"/>
      <c r="AJ25" s="295">
        <v>20000</v>
      </c>
      <c r="AK25" s="330"/>
      <c r="AL25" s="295"/>
      <c r="AM25" s="295"/>
      <c r="AN25" s="295"/>
      <c r="AO25" s="295"/>
      <c r="AP25" s="295"/>
      <c r="AQ25" s="295"/>
    </row>
    <row r="26" spans="1:43" x14ac:dyDescent="0.3">
      <c r="A26" s="318" t="s">
        <v>48</v>
      </c>
      <c r="B26" s="383" t="s">
        <v>49</v>
      </c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  <c r="AC26" s="383"/>
      <c r="AD26" s="265">
        <v>20000</v>
      </c>
      <c r="AE26" s="265">
        <v>20000</v>
      </c>
      <c r="AF26" s="340">
        <v>20000</v>
      </c>
      <c r="AG26" s="343">
        <f t="shared" si="0"/>
        <v>190000</v>
      </c>
      <c r="AH26" s="346"/>
      <c r="AI26" s="330"/>
      <c r="AJ26" s="295"/>
      <c r="AK26" s="330"/>
      <c r="AL26" s="295"/>
      <c r="AM26" s="295"/>
      <c r="AN26" s="295"/>
      <c r="AO26" s="295">
        <v>100000</v>
      </c>
      <c r="AP26" s="295">
        <v>70000</v>
      </c>
      <c r="AQ26" s="295"/>
    </row>
    <row r="27" spans="1:43" x14ac:dyDescent="0.3">
      <c r="A27" s="318">
        <v>3613</v>
      </c>
      <c r="B27" s="383" t="s">
        <v>184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265">
        <f t="shared" ref="AD27:AE27" si="3">250000+150000+200000</f>
        <v>600000</v>
      </c>
      <c r="AE27" s="265">
        <f t="shared" si="3"/>
        <v>600000</v>
      </c>
      <c r="AF27" s="340">
        <v>500000</v>
      </c>
      <c r="AG27" s="343">
        <f t="shared" si="0"/>
        <v>730000</v>
      </c>
      <c r="AH27" s="346"/>
      <c r="AI27" s="330"/>
      <c r="AJ27" s="295">
        <v>100000</v>
      </c>
      <c r="AK27" s="330"/>
      <c r="AL27" s="295">
        <v>40000</v>
      </c>
      <c r="AM27" s="295">
        <v>50000</v>
      </c>
      <c r="AN27" s="295"/>
      <c r="AO27" s="295">
        <v>40000</v>
      </c>
      <c r="AP27" s="295"/>
      <c r="AQ27" s="295"/>
    </row>
    <row r="28" spans="1:43" x14ac:dyDescent="0.3">
      <c r="A28" s="318" t="s">
        <v>117</v>
      </c>
      <c r="B28" s="383" t="s">
        <v>118</v>
      </c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265">
        <v>250000</v>
      </c>
      <c r="AE28" s="265">
        <v>250000</v>
      </c>
      <c r="AF28" s="340">
        <v>250000</v>
      </c>
      <c r="AG28" s="343">
        <f t="shared" si="0"/>
        <v>290000</v>
      </c>
      <c r="AH28" s="346"/>
      <c r="AI28" s="330"/>
      <c r="AJ28" s="295"/>
      <c r="AK28" s="330"/>
      <c r="AL28" s="295"/>
      <c r="AM28" s="295"/>
      <c r="AN28" s="295"/>
      <c r="AO28" s="295"/>
      <c r="AP28" s="295">
        <v>20000</v>
      </c>
      <c r="AQ28" s="295">
        <v>20000</v>
      </c>
    </row>
    <row r="29" spans="1:43" x14ac:dyDescent="0.3">
      <c r="A29" s="318" t="s">
        <v>50</v>
      </c>
      <c r="B29" s="383" t="s">
        <v>51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265">
        <f t="shared" ref="AD29:AE29" si="4">1500000+36000+3000+200000</f>
        <v>1739000</v>
      </c>
      <c r="AE29" s="265">
        <f t="shared" si="4"/>
        <v>1739000</v>
      </c>
      <c r="AF29" s="340">
        <v>1800000</v>
      </c>
      <c r="AG29" s="343">
        <f t="shared" si="0"/>
        <v>1800000</v>
      </c>
      <c r="AH29" s="346"/>
      <c r="AI29" s="330"/>
      <c r="AJ29" s="295"/>
      <c r="AK29" s="330"/>
      <c r="AL29" s="295"/>
      <c r="AM29" s="295"/>
      <c r="AN29" s="295"/>
      <c r="AO29" s="295"/>
      <c r="AP29" s="295"/>
      <c r="AQ29" s="295"/>
    </row>
    <row r="30" spans="1:43" x14ac:dyDescent="0.3">
      <c r="A30" s="318">
        <v>3635</v>
      </c>
      <c r="B30" s="383" t="s">
        <v>254</v>
      </c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265">
        <v>35000</v>
      </c>
      <c r="AE30" s="265">
        <v>35000</v>
      </c>
      <c r="AF30" s="340">
        <v>0</v>
      </c>
      <c r="AG30" s="343">
        <f t="shared" si="0"/>
        <v>250000</v>
      </c>
      <c r="AH30" s="346">
        <v>250000</v>
      </c>
      <c r="AI30" s="330"/>
      <c r="AJ30" s="295"/>
      <c r="AK30" s="330"/>
      <c r="AL30" s="295"/>
      <c r="AM30" s="295"/>
      <c r="AN30" s="295"/>
      <c r="AO30" s="295"/>
      <c r="AP30" s="295"/>
      <c r="AQ30" s="295"/>
    </row>
    <row r="31" spans="1:43" x14ac:dyDescent="0.3">
      <c r="A31" s="318" t="s">
        <v>119</v>
      </c>
      <c r="B31" s="383" t="s">
        <v>122</v>
      </c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265">
        <v>35000</v>
      </c>
      <c r="AE31" s="265">
        <v>35000</v>
      </c>
      <c r="AF31" s="340">
        <v>35000</v>
      </c>
      <c r="AG31" s="343">
        <f t="shared" si="0"/>
        <v>35000</v>
      </c>
      <c r="AH31" s="346"/>
      <c r="AI31" s="330"/>
      <c r="AJ31" s="295"/>
      <c r="AK31" s="330"/>
      <c r="AL31" s="295"/>
      <c r="AM31" s="295"/>
      <c r="AN31" s="295"/>
      <c r="AO31" s="295"/>
      <c r="AP31" s="295"/>
      <c r="AQ31" s="295"/>
    </row>
    <row r="32" spans="1:43" x14ac:dyDescent="0.3">
      <c r="A32" s="318">
        <v>3639</v>
      </c>
      <c r="B32" s="383" t="s">
        <v>227</v>
      </c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265">
        <v>9605940.4700000007</v>
      </c>
      <c r="AE32" s="265">
        <v>9605940.4700000007</v>
      </c>
      <c r="AF32" s="340">
        <v>7501902</v>
      </c>
      <c r="AG32" s="343">
        <f t="shared" si="0"/>
        <v>8593958.3200000003</v>
      </c>
      <c r="AH32" s="346">
        <v>1592303.32</v>
      </c>
      <c r="AI32" s="330">
        <v>-110000</v>
      </c>
      <c r="AJ32" s="295">
        <v>-345000</v>
      </c>
      <c r="AK32" s="330">
        <v>-30000</v>
      </c>
      <c r="AL32" s="295">
        <v>-1586327</v>
      </c>
      <c r="AM32" s="295">
        <v>0</v>
      </c>
      <c r="AN32" s="295">
        <v>1155000</v>
      </c>
      <c r="AO32" s="295"/>
      <c r="AP32" s="295">
        <v>-326720</v>
      </c>
      <c r="AQ32" s="295">
        <v>742800</v>
      </c>
    </row>
    <row r="33" spans="1:43" x14ac:dyDescent="0.3">
      <c r="A33" s="318" t="s">
        <v>123</v>
      </c>
      <c r="B33" s="383" t="s">
        <v>124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265">
        <v>130000</v>
      </c>
      <c r="AE33" s="265">
        <v>130000</v>
      </c>
      <c r="AF33" s="340">
        <v>150000</v>
      </c>
      <c r="AG33" s="343">
        <f t="shared" si="0"/>
        <v>150000</v>
      </c>
      <c r="AH33" s="346"/>
      <c r="AI33" s="330"/>
      <c r="AJ33" s="295"/>
      <c r="AK33" s="330"/>
      <c r="AL33" s="295"/>
      <c r="AM33" s="295"/>
      <c r="AN33" s="295"/>
      <c r="AO33" s="295"/>
      <c r="AP33" s="295"/>
      <c r="AQ33" s="295"/>
    </row>
    <row r="34" spans="1:43" x14ac:dyDescent="0.3">
      <c r="A34" s="318" t="s">
        <v>125</v>
      </c>
      <c r="B34" s="383" t="s">
        <v>126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265">
        <v>700000</v>
      </c>
      <c r="AE34" s="265">
        <v>700000</v>
      </c>
      <c r="AF34" s="340">
        <v>1000000</v>
      </c>
      <c r="AG34" s="343">
        <f t="shared" si="0"/>
        <v>1000000</v>
      </c>
      <c r="AH34" s="346"/>
      <c r="AI34" s="330"/>
      <c r="AJ34" s="295"/>
      <c r="AK34" s="330"/>
      <c r="AL34" s="295"/>
      <c r="AM34" s="295"/>
      <c r="AN34" s="295"/>
      <c r="AO34" s="295"/>
      <c r="AP34" s="295"/>
      <c r="AQ34" s="295"/>
    </row>
    <row r="35" spans="1:43" x14ac:dyDescent="0.3">
      <c r="A35" s="318" t="s">
        <v>52</v>
      </c>
      <c r="B35" s="383" t="s">
        <v>53</v>
      </c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265">
        <v>0</v>
      </c>
      <c r="AE35" s="265">
        <v>0</v>
      </c>
      <c r="AF35" s="340">
        <v>20000</v>
      </c>
      <c r="AG35" s="343">
        <f t="shared" si="0"/>
        <v>30000</v>
      </c>
      <c r="AH35" s="346"/>
      <c r="AI35" s="330"/>
      <c r="AJ35" s="295"/>
      <c r="AK35" s="330"/>
      <c r="AL35" s="295"/>
      <c r="AM35" s="295"/>
      <c r="AN35" s="295"/>
      <c r="AO35" s="295"/>
      <c r="AP35" s="295">
        <v>6000</v>
      </c>
      <c r="AQ35" s="295">
        <v>4000</v>
      </c>
    </row>
    <row r="36" spans="1:43" x14ac:dyDescent="0.3">
      <c r="A36" s="318">
        <v>3745</v>
      </c>
      <c r="B36" s="383" t="s">
        <v>206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265">
        <v>450000</v>
      </c>
      <c r="AE36" s="265">
        <v>450000</v>
      </c>
      <c r="AF36" s="340">
        <v>450000</v>
      </c>
      <c r="AG36" s="343">
        <f t="shared" si="0"/>
        <v>490000</v>
      </c>
      <c r="AH36" s="346"/>
      <c r="AI36" s="330"/>
      <c r="AJ36" s="295"/>
      <c r="AK36" s="330"/>
      <c r="AL36" s="295">
        <v>960000</v>
      </c>
      <c r="AM36" s="295">
        <v>-80000</v>
      </c>
      <c r="AN36" s="295"/>
      <c r="AO36" s="295">
        <v>-140000</v>
      </c>
      <c r="AP36" s="295">
        <v>-700000</v>
      </c>
      <c r="AQ36" s="295"/>
    </row>
    <row r="37" spans="1:43" x14ac:dyDescent="0.3">
      <c r="A37" s="318">
        <v>3799</v>
      </c>
      <c r="B37" s="383" t="s">
        <v>255</v>
      </c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265">
        <v>450000</v>
      </c>
      <c r="AE37" s="265">
        <v>450000</v>
      </c>
      <c r="AF37" s="340">
        <v>1200000</v>
      </c>
      <c r="AG37" s="343">
        <f t="shared" si="0"/>
        <v>240000</v>
      </c>
      <c r="AH37" s="346"/>
      <c r="AI37" s="330"/>
      <c r="AJ37" s="295"/>
      <c r="AK37" s="330"/>
      <c r="AL37" s="295"/>
      <c r="AM37" s="295"/>
      <c r="AN37" s="295"/>
      <c r="AO37" s="295"/>
      <c r="AP37" s="295"/>
      <c r="AQ37" s="295">
        <v>-960000</v>
      </c>
    </row>
    <row r="38" spans="1:43" x14ac:dyDescent="0.3">
      <c r="A38" s="318">
        <v>4359</v>
      </c>
      <c r="B38" s="383" t="s">
        <v>214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265">
        <v>60000</v>
      </c>
      <c r="AE38" s="265">
        <v>60000</v>
      </c>
      <c r="AF38" s="340">
        <v>75000</v>
      </c>
      <c r="AG38" s="343">
        <f t="shared" si="0"/>
        <v>115000</v>
      </c>
      <c r="AH38" s="346"/>
      <c r="AI38" s="330"/>
      <c r="AJ38" s="295">
        <v>15000</v>
      </c>
      <c r="AK38" s="330"/>
      <c r="AL38" s="295"/>
      <c r="AM38" s="295"/>
      <c r="AN38" s="295"/>
      <c r="AO38" s="295"/>
      <c r="AP38" s="295">
        <v>15000</v>
      </c>
      <c r="AQ38" s="295">
        <v>10000</v>
      </c>
    </row>
    <row r="39" spans="1:43" x14ac:dyDescent="0.3">
      <c r="A39" s="318">
        <v>5213</v>
      </c>
      <c r="B39" s="383" t="s">
        <v>246</v>
      </c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265">
        <v>60000</v>
      </c>
      <c r="AE39" s="265">
        <v>60000</v>
      </c>
      <c r="AF39" s="340">
        <v>5000</v>
      </c>
      <c r="AG39" s="343">
        <f t="shared" si="0"/>
        <v>126000</v>
      </c>
      <c r="AH39" s="346"/>
      <c r="AI39" s="330">
        <v>100000</v>
      </c>
      <c r="AJ39" s="295"/>
      <c r="AK39" s="330">
        <v>10000</v>
      </c>
      <c r="AL39" s="295">
        <v>1000</v>
      </c>
      <c r="AM39" s="295">
        <v>10000</v>
      </c>
      <c r="AN39" s="295"/>
      <c r="AO39" s="295"/>
      <c r="AP39" s="295"/>
      <c r="AQ39" s="295"/>
    </row>
    <row r="40" spans="1:43" x14ac:dyDescent="0.3">
      <c r="A40" s="318" t="s">
        <v>56</v>
      </c>
      <c r="B40" s="383" t="s">
        <v>57</v>
      </c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265">
        <v>120000</v>
      </c>
      <c r="AE40" s="265">
        <v>120000</v>
      </c>
      <c r="AF40" s="340">
        <v>120000</v>
      </c>
      <c r="AG40" s="343">
        <f t="shared" si="0"/>
        <v>120000</v>
      </c>
      <c r="AH40" s="346"/>
      <c r="AI40" s="330"/>
      <c r="AJ40" s="295"/>
      <c r="AK40" s="330"/>
      <c r="AL40" s="295"/>
      <c r="AM40" s="295"/>
      <c r="AN40" s="295"/>
      <c r="AO40" s="295"/>
      <c r="AP40" s="295"/>
      <c r="AQ40" s="295"/>
    </row>
    <row r="41" spans="1:43" x14ac:dyDescent="0.3">
      <c r="A41" s="318" t="s">
        <v>139</v>
      </c>
      <c r="B41" s="383" t="s">
        <v>144</v>
      </c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265">
        <v>1400000</v>
      </c>
      <c r="AE41" s="265">
        <v>1400000</v>
      </c>
      <c r="AF41" s="340">
        <v>1500000</v>
      </c>
      <c r="AG41" s="343">
        <f t="shared" si="0"/>
        <v>1500000</v>
      </c>
      <c r="AH41" s="346"/>
      <c r="AI41" s="330"/>
      <c r="AJ41" s="295"/>
      <c r="AK41" s="330"/>
      <c r="AL41" s="295"/>
      <c r="AM41" s="295"/>
      <c r="AN41" s="295"/>
      <c r="AO41" s="295"/>
      <c r="AP41" s="295"/>
      <c r="AQ41" s="295"/>
    </row>
    <row r="42" spans="1:43" x14ac:dyDescent="0.3">
      <c r="A42" s="318">
        <v>6115</v>
      </c>
      <c r="B42" s="383" t="s">
        <v>262</v>
      </c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265">
        <v>0</v>
      </c>
      <c r="AE42" s="265">
        <v>0</v>
      </c>
      <c r="AF42" s="340">
        <v>35000</v>
      </c>
      <c r="AG42" s="343">
        <f t="shared" si="0"/>
        <v>47000</v>
      </c>
      <c r="AH42" s="346"/>
      <c r="AI42" s="330"/>
      <c r="AJ42" s="295"/>
      <c r="AK42" s="330"/>
      <c r="AL42" s="295"/>
      <c r="AM42" s="295"/>
      <c r="AN42" s="295">
        <v>12000</v>
      </c>
      <c r="AO42" s="295"/>
      <c r="AP42" s="295"/>
      <c r="AQ42" s="295"/>
    </row>
    <row r="43" spans="1:43" x14ac:dyDescent="0.3">
      <c r="A43" s="318" t="s">
        <v>58</v>
      </c>
      <c r="B43" s="383" t="s">
        <v>76</v>
      </c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265">
        <v>1600000</v>
      </c>
      <c r="AE43" s="265">
        <v>1600000</v>
      </c>
      <c r="AF43" s="340">
        <v>1880000</v>
      </c>
      <c r="AG43" s="343">
        <f t="shared" si="0"/>
        <v>2040000</v>
      </c>
      <c r="AH43" s="346"/>
      <c r="AI43" s="330"/>
      <c r="AJ43" s="295"/>
      <c r="AK43" s="330"/>
      <c r="AL43" s="295"/>
      <c r="AM43" s="295"/>
      <c r="AN43" s="295"/>
      <c r="AO43" s="295"/>
      <c r="AP43" s="295"/>
      <c r="AQ43" s="295">
        <v>160000</v>
      </c>
    </row>
    <row r="44" spans="1:43" x14ac:dyDescent="0.3">
      <c r="A44" s="318" t="s">
        <v>175</v>
      </c>
      <c r="B44" s="383" t="s">
        <v>176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265">
        <v>70000</v>
      </c>
      <c r="AE44" s="265">
        <v>70000</v>
      </c>
      <c r="AF44" s="340">
        <v>70000</v>
      </c>
      <c r="AG44" s="343">
        <f t="shared" si="0"/>
        <v>70000</v>
      </c>
      <c r="AH44" s="346"/>
      <c r="AI44" s="330"/>
      <c r="AJ44" s="295"/>
      <c r="AK44" s="330"/>
      <c r="AL44" s="295"/>
      <c r="AM44" s="295"/>
      <c r="AN44" s="295"/>
      <c r="AO44" s="295"/>
      <c r="AP44" s="295"/>
      <c r="AQ44" s="295"/>
    </row>
    <row r="45" spans="1:43" x14ac:dyDescent="0.3">
      <c r="A45" s="318">
        <v>6330</v>
      </c>
      <c r="B45" s="383" t="s">
        <v>235</v>
      </c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265">
        <v>2000000</v>
      </c>
      <c r="AE45" s="265">
        <v>2000000</v>
      </c>
      <c r="AF45" s="340">
        <v>3000000</v>
      </c>
      <c r="AG45" s="343">
        <f t="shared" si="0"/>
        <v>0</v>
      </c>
      <c r="AH45" s="346"/>
      <c r="AI45" s="330"/>
      <c r="AJ45" s="295"/>
      <c r="AK45" s="330"/>
      <c r="AL45" s="295"/>
      <c r="AM45" s="295"/>
      <c r="AN45" s="295"/>
      <c r="AO45" s="295"/>
      <c r="AP45" s="295"/>
      <c r="AQ45" s="295">
        <v>-3000000</v>
      </c>
    </row>
    <row r="46" spans="1:43" x14ac:dyDescent="0.3">
      <c r="A46" s="318" t="s">
        <v>177</v>
      </c>
      <c r="B46" s="383" t="s">
        <v>180</v>
      </c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265">
        <v>65000</v>
      </c>
      <c r="AE46" s="265">
        <v>65000</v>
      </c>
      <c r="AF46" s="340">
        <v>45000</v>
      </c>
      <c r="AG46" s="343">
        <f t="shared" si="0"/>
        <v>76380</v>
      </c>
      <c r="AH46" s="346"/>
      <c r="AI46" s="330"/>
      <c r="AJ46" s="295"/>
      <c r="AK46" s="330"/>
      <c r="AL46" s="295">
        <v>31380</v>
      </c>
      <c r="AM46" s="295"/>
      <c r="AN46" s="295"/>
      <c r="AO46" s="295"/>
      <c r="AP46" s="295"/>
      <c r="AQ46" s="295"/>
    </row>
    <row r="47" spans="1:43" x14ac:dyDescent="0.3">
      <c r="A47" s="318">
        <v>6402</v>
      </c>
      <c r="B47" s="383" t="s">
        <v>236</v>
      </c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265">
        <v>40000</v>
      </c>
      <c r="AE47" s="265">
        <v>40000</v>
      </c>
      <c r="AF47" s="340">
        <v>11600</v>
      </c>
      <c r="AG47" s="343">
        <f t="shared" si="0"/>
        <v>16927</v>
      </c>
      <c r="AH47" s="346"/>
      <c r="AI47" s="330"/>
      <c r="AJ47" s="295"/>
      <c r="AK47" s="330"/>
      <c r="AL47" s="295">
        <v>5327</v>
      </c>
      <c r="AM47" s="295"/>
      <c r="AN47" s="295"/>
      <c r="AO47" s="295"/>
      <c r="AP47" s="295"/>
      <c r="AQ47" s="295"/>
    </row>
    <row r="48" spans="1:43" ht="15" thickBot="1" x14ac:dyDescent="0.35">
      <c r="A48" s="374" t="s">
        <v>181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6"/>
      <c r="AD48" s="273">
        <f t="shared" ref="AD48:AO48" si="5">SUM(AD11:AD47)</f>
        <v>24468840.469999999</v>
      </c>
      <c r="AE48" s="273">
        <f t="shared" si="5"/>
        <v>24468840.469999999</v>
      </c>
      <c r="AF48" s="341">
        <f t="shared" si="5"/>
        <v>36427722</v>
      </c>
      <c r="AG48" s="344">
        <f t="shared" si="5"/>
        <v>35899344.32</v>
      </c>
      <c r="AH48" s="347">
        <f t="shared" si="5"/>
        <v>2212162.3200000003</v>
      </c>
      <c r="AI48" s="331">
        <f t="shared" si="5"/>
        <v>0</v>
      </c>
      <c r="AJ48" s="297">
        <f t="shared" si="5"/>
        <v>0</v>
      </c>
      <c r="AK48" s="331">
        <f t="shared" si="5"/>
        <v>0</v>
      </c>
      <c r="AL48" s="297">
        <f t="shared" si="5"/>
        <v>31380</v>
      </c>
      <c r="AM48" s="297">
        <f t="shared" si="5"/>
        <v>0</v>
      </c>
      <c r="AN48" s="297">
        <f t="shared" si="5"/>
        <v>1167000</v>
      </c>
      <c r="AO48" s="297">
        <f t="shared" si="5"/>
        <v>0</v>
      </c>
      <c r="AP48" s="297">
        <f t="shared" ref="AP48:AQ48" si="6">SUM(AP11:AP47)</f>
        <v>-915720</v>
      </c>
      <c r="AQ48" s="297">
        <f t="shared" si="6"/>
        <v>-3023200</v>
      </c>
    </row>
    <row r="49" spans="1:43" x14ac:dyDescent="0.3">
      <c r="A49" s="10" t="s">
        <v>264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258"/>
      <c r="AE49" s="258"/>
      <c r="AF49" s="258"/>
      <c r="AG49" s="262"/>
    </row>
    <row r="50" spans="1:43" ht="16.2" x14ac:dyDescent="0.3">
      <c r="A50" s="259"/>
      <c r="B50" s="3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62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x14ac:dyDescent="0.3">
      <c r="A51" s="65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40"/>
      <c r="AE51" s="40"/>
      <c r="AF51" s="40"/>
      <c r="AG51" s="262"/>
    </row>
    <row r="52" spans="1:43" x14ac:dyDescent="0.3">
      <c r="A52" s="260"/>
      <c r="B52" s="39"/>
      <c r="C52" s="39"/>
      <c r="D52" s="39"/>
      <c r="E52" s="39"/>
      <c r="F52" s="39"/>
      <c r="G52" s="39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62"/>
    </row>
    <row r="53" spans="1:43" x14ac:dyDescent="0.3">
      <c r="A53" s="26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262"/>
    </row>
    <row r="54" spans="1:43" x14ac:dyDescent="0.3">
      <c r="A54" s="43"/>
      <c r="B54" s="43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11"/>
      <c r="AA54" s="11"/>
      <c r="AB54" s="11"/>
      <c r="AC54" s="11"/>
      <c r="AD54" s="400"/>
      <c r="AE54" s="400"/>
      <c r="AF54" s="400"/>
    </row>
    <row r="55" spans="1:43" x14ac:dyDescent="0.3">
      <c r="A55" s="43"/>
      <c r="B55" s="43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11"/>
      <c r="AA55" s="11"/>
      <c r="AB55" s="11"/>
      <c r="AC55" s="11"/>
      <c r="AD55" s="400"/>
      <c r="AE55" s="400"/>
      <c r="AF55" s="400"/>
    </row>
    <row r="56" spans="1:43" x14ac:dyDescent="0.3">
      <c r="A56" s="43"/>
      <c r="B56" s="43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11"/>
      <c r="AA56" s="11"/>
      <c r="AB56" s="11"/>
      <c r="AC56" s="11"/>
      <c r="AD56" s="400"/>
      <c r="AE56" s="400"/>
      <c r="AF56" s="400"/>
    </row>
    <row r="57" spans="1:43" x14ac:dyDescent="0.3">
      <c r="A57" s="43"/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11"/>
      <c r="AA57" s="11"/>
      <c r="AB57" s="11"/>
      <c r="AC57" s="11"/>
      <c r="AD57" s="400"/>
      <c r="AE57" s="400"/>
      <c r="AF57" s="400"/>
    </row>
    <row r="58" spans="1:43" x14ac:dyDescent="0.3">
      <c r="A58" s="43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11"/>
      <c r="AA58" s="11"/>
      <c r="AB58" s="11"/>
      <c r="AC58" s="11"/>
      <c r="AD58" s="400"/>
      <c r="AE58" s="400"/>
      <c r="AF58" s="400"/>
    </row>
    <row r="59" spans="1:43" x14ac:dyDescent="0.3">
      <c r="A59" s="43"/>
      <c r="B59" s="4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11"/>
      <c r="AA59" s="11"/>
      <c r="AB59" s="11"/>
      <c r="AC59" s="11"/>
      <c r="AD59" s="400"/>
      <c r="AE59" s="400"/>
      <c r="AF59" s="400"/>
    </row>
    <row r="60" spans="1:43" x14ac:dyDescent="0.3">
      <c r="A60" s="43"/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11"/>
      <c r="AA60" s="11"/>
      <c r="AB60" s="11"/>
      <c r="AC60" s="11"/>
      <c r="AD60" s="400"/>
      <c r="AE60" s="400"/>
      <c r="AF60" s="400"/>
    </row>
    <row r="61" spans="1:43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43" x14ac:dyDescent="0.3">
      <c r="A62" s="43"/>
      <c r="B62" s="43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11"/>
      <c r="AA62" s="11"/>
      <c r="AB62" s="11"/>
      <c r="AC62" s="11"/>
      <c r="AD62" s="400"/>
      <c r="AE62" s="400"/>
      <c r="AF62" s="400"/>
    </row>
    <row r="63" spans="1:43" x14ac:dyDescent="0.3">
      <c r="A63" s="43"/>
      <c r="B63" s="43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11"/>
      <c r="AA63" s="11"/>
      <c r="AB63" s="11"/>
      <c r="AC63" s="11"/>
      <c r="AD63" s="400"/>
      <c r="AE63" s="400"/>
      <c r="AF63" s="400"/>
    </row>
    <row r="64" spans="1:43" x14ac:dyDescent="0.3">
      <c r="A64" s="43"/>
      <c r="B64" s="4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11"/>
      <c r="AA64" s="11"/>
      <c r="AB64" s="11"/>
      <c r="AC64" s="11"/>
      <c r="AD64" s="400"/>
      <c r="AE64" s="400"/>
      <c r="AF64" s="400"/>
    </row>
    <row r="65" spans="1:32" x14ac:dyDescent="0.3">
      <c r="A65" s="43"/>
      <c r="B65" s="4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11"/>
      <c r="AA65" s="11"/>
      <c r="AB65" s="11"/>
      <c r="AC65" s="11"/>
      <c r="AD65" s="400"/>
      <c r="AE65" s="400"/>
      <c r="AF65" s="400"/>
    </row>
    <row r="66" spans="1:32" x14ac:dyDescent="0.3">
      <c r="A66" s="43"/>
      <c r="B66" s="4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11"/>
      <c r="AA66" s="11"/>
      <c r="AB66" s="11"/>
      <c r="AC66" s="11"/>
      <c r="AD66" s="400"/>
      <c r="AE66" s="400"/>
      <c r="AF66" s="400"/>
    </row>
    <row r="67" spans="1:32" x14ac:dyDescent="0.3">
      <c r="A67" s="43"/>
      <c r="B67" s="4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11"/>
      <c r="AA67" s="11"/>
      <c r="AB67" s="11"/>
      <c r="AC67" s="11"/>
      <c r="AD67" s="400"/>
      <c r="AE67" s="400"/>
      <c r="AF67" s="400"/>
    </row>
    <row r="68" spans="1:32" x14ac:dyDescent="0.3">
      <c r="A68" s="43"/>
      <c r="B68" s="43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11"/>
      <c r="AA68" s="11"/>
      <c r="AB68" s="11"/>
      <c r="AC68" s="11"/>
      <c r="AD68" s="400"/>
      <c r="AE68" s="400"/>
      <c r="AF68" s="400"/>
    </row>
    <row r="69" spans="1:3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x14ac:dyDescent="0.3">
      <c r="A70" s="43"/>
      <c r="B70" s="43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11"/>
      <c r="AA70" s="11"/>
      <c r="AB70" s="11"/>
      <c r="AC70" s="11"/>
      <c r="AD70" s="400"/>
      <c r="AE70" s="400"/>
      <c r="AF70" s="400"/>
    </row>
    <row r="71" spans="1:32" x14ac:dyDescent="0.3">
      <c r="A71" s="43"/>
      <c r="B71" s="4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11"/>
      <c r="AA71" s="11"/>
      <c r="AB71" s="11"/>
      <c r="AC71" s="11"/>
      <c r="AD71" s="400"/>
      <c r="AE71" s="400"/>
      <c r="AF71" s="400"/>
    </row>
    <row r="72" spans="1:32" x14ac:dyDescent="0.3">
      <c r="A72" s="43"/>
      <c r="B72" s="43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11"/>
      <c r="AA72" s="11"/>
      <c r="AB72" s="11"/>
      <c r="AC72" s="11"/>
      <c r="AD72" s="400"/>
      <c r="AE72" s="400"/>
      <c r="AF72" s="400"/>
    </row>
    <row r="73" spans="1:32" x14ac:dyDescent="0.3">
      <c r="A73" s="43"/>
      <c r="B73" s="43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11"/>
      <c r="AA73" s="11"/>
      <c r="AB73" s="11"/>
      <c r="AC73" s="11"/>
      <c r="AD73" s="400"/>
      <c r="AE73" s="400"/>
      <c r="AF73" s="400"/>
    </row>
    <row r="74" spans="1:32" x14ac:dyDescent="0.3">
      <c r="A74" s="43"/>
      <c r="B74" s="43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11"/>
      <c r="AA74" s="11"/>
      <c r="AB74" s="11"/>
      <c r="AC74" s="11"/>
      <c r="AD74" s="400"/>
      <c r="AE74" s="400"/>
      <c r="AF74" s="400"/>
    </row>
    <row r="75" spans="1:32" x14ac:dyDescent="0.3">
      <c r="A75" s="43"/>
      <c r="B75" s="4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11"/>
      <c r="AA75" s="11"/>
      <c r="AB75" s="11"/>
      <c r="AC75" s="11"/>
      <c r="AD75" s="400"/>
      <c r="AE75" s="400"/>
      <c r="AF75" s="400"/>
    </row>
    <row r="76" spans="1:32" x14ac:dyDescent="0.3">
      <c r="A76" s="43"/>
      <c r="B76" s="43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11"/>
      <c r="AA76" s="11"/>
      <c r="AB76" s="11"/>
      <c r="AC76" s="11"/>
      <c r="AD76" s="400"/>
      <c r="AE76" s="400"/>
      <c r="AF76" s="400"/>
    </row>
    <row r="77" spans="1:32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x14ac:dyDescent="0.3">
      <c r="A78" s="43"/>
      <c r="B78" s="43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11"/>
      <c r="AA78" s="11"/>
      <c r="AB78" s="11"/>
      <c r="AC78" s="11"/>
      <c r="AD78" s="400"/>
      <c r="AE78" s="400"/>
      <c r="AF78" s="400"/>
    </row>
    <row r="79" spans="1:32" x14ac:dyDescent="0.3">
      <c r="A79" s="43"/>
      <c r="B79" s="43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11"/>
      <c r="AA79" s="11"/>
      <c r="AB79" s="11"/>
      <c r="AC79" s="11"/>
      <c r="AD79" s="400"/>
      <c r="AE79" s="400"/>
      <c r="AF79" s="400"/>
    </row>
    <row r="80" spans="1:32" x14ac:dyDescent="0.3">
      <c r="A80" s="43"/>
      <c r="B80" s="43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11"/>
      <c r="AA80" s="11"/>
      <c r="AB80" s="11"/>
      <c r="AC80" s="11"/>
      <c r="AD80" s="400"/>
      <c r="AE80" s="400"/>
      <c r="AF80" s="400"/>
    </row>
    <row r="81" spans="1:32" x14ac:dyDescent="0.3">
      <c r="A81" s="43"/>
      <c r="B81" s="43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11"/>
      <c r="AA81" s="11"/>
      <c r="AB81" s="11"/>
      <c r="AC81" s="11"/>
      <c r="AD81" s="400"/>
      <c r="AE81" s="400"/>
      <c r="AF81" s="400"/>
    </row>
    <row r="82" spans="1:32" x14ac:dyDescent="0.3">
      <c r="A82" s="43"/>
      <c r="B82" s="43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11"/>
      <c r="AA82" s="11"/>
      <c r="AB82" s="11"/>
      <c r="AC82" s="11"/>
      <c r="AD82" s="400"/>
      <c r="AE82" s="400"/>
      <c r="AF82" s="400"/>
    </row>
    <row r="83" spans="1:32" x14ac:dyDescent="0.3">
      <c r="A83" s="43"/>
      <c r="B83" s="43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11"/>
      <c r="AA83" s="11"/>
      <c r="AB83" s="11"/>
      <c r="AC83" s="11"/>
      <c r="AD83" s="400"/>
      <c r="AE83" s="400"/>
      <c r="AF83" s="400"/>
    </row>
    <row r="84" spans="1:32" x14ac:dyDescent="0.3">
      <c r="A84" s="43"/>
      <c r="B84" s="43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11"/>
      <c r="AA84" s="11"/>
      <c r="AB84" s="11"/>
      <c r="AC84" s="11"/>
      <c r="AD84" s="400"/>
      <c r="AE84" s="400"/>
      <c r="AF84" s="400"/>
    </row>
    <row r="85" spans="1:3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x14ac:dyDescent="0.3">
      <c r="A86" s="43"/>
      <c r="B86" s="43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11"/>
      <c r="AA86" s="11"/>
      <c r="AB86" s="11"/>
      <c r="AC86" s="11"/>
      <c r="AD86" s="400"/>
      <c r="AE86" s="400"/>
      <c r="AF86" s="400"/>
    </row>
    <row r="87" spans="1:32" x14ac:dyDescent="0.3">
      <c r="A87" s="43"/>
      <c r="B87" s="43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11"/>
      <c r="AA87" s="11"/>
      <c r="AB87" s="11"/>
      <c r="AC87" s="11"/>
      <c r="AD87" s="400"/>
      <c r="AE87" s="400"/>
      <c r="AF87" s="400"/>
    </row>
    <row r="88" spans="1:32" x14ac:dyDescent="0.3">
      <c r="A88" s="43"/>
      <c r="B88" s="43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11"/>
      <c r="AA88" s="11"/>
      <c r="AB88" s="11"/>
      <c r="AC88" s="11"/>
      <c r="AD88" s="400"/>
      <c r="AE88" s="400"/>
      <c r="AF88" s="400"/>
    </row>
    <row r="89" spans="1:32" x14ac:dyDescent="0.3">
      <c r="A89" s="43"/>
      <c r="B89" s="43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11"/>
      <c r="AA89" s="11"/>
      <c r="AB89" s="11"/>
      <c r="AC89" s="11"/>
      <c r="AD89" s="400"/>
      <c r="AE89" s="400"/>
      <c r="AF89" s="400"/>
    </row>
    <row r="90" spans="1:32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1"/>
      <c r="AA90" s="11"/>
      <c r="AB90" s="11"/>
      <c r="AC90" s="11"/>
      <c r="AD90" s="401"/>
      <c r="AE90" s="401"/>
      <c r="AF90" s="401"/>
    </row>
    <row r="91" spans="1:32" ht="16.2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0"/>
      <c r="Y92" s="40"/>
      <c r="Z92" s="40"/>
      <c r="AA92" s="40"/>
      <c r="AB92" s="40"/>
      <c r="AC92" s="40"/>
      <c r="AD92" s="40"/>
      <c r="AE92" s="40"/>
      <c r="AF92" s="40"/>
    </row>
    <row r="93" spans="1:32" x14ac:dyDescent="0.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0"/>
      <c r="X93" s="40"/>
      <c r="Y93" s="40"/>
      <c r="Z93" s="40"/>
      <c r="AA93" s="40"/>
      <c r="AB93" s="40"/>
      <c r="AC93" s="40"/>
      <c r="AD93" s="40"/>
      <c r="AE93" s="40"/>
      <c r="AF93" s="40"/>
    </row>
    <row r="94" spans="1:32" x14ac:dyDescent="0.3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2" x14ac:dyDescent="0.3">
      <c r="A95" s="43"/>
      <c r="B95" s="43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4"/>
      <c r="AA95" s="44"/>
      <c r="AB95" s="44"/>
      <c r="AC95" s="44"/>
      <c r="AD95" s="400"/>
      <c r="AE95" s="400"/>
      <c r="AF95" s="400"/>
    </row>
    <row r="96" spans="1:32" x14ac:dyDescent="0.3">
      <c r="A96" s="43"/>
      <c r="B96" s="43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4"/>
      <c r="AA96" s="44"/>
      <c r="AB96" s="44"/>
      <c r="AC96" s="44"/>
      <c r="AD96" s="400"/>
      <c r="AE96" s="400"/>
      <c r="AF96" s="400"/>
    </row>
    <row r="97" spans="1:32" x14ac:dyDescent="0.3">
      <c r="A97" s="43"/>
      <c r="B97" s="43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4"/>
      <c r="AA97" s="44"/>
      <c r="AB97" s="44"/>
      <c r="AC97" s="44"/>
      <c r="AD97" s="400"/>
      <c r="AE97" s="400"/>
      <c r="AF97" s="400"/>
    </row>
    <row r="98" spans="1:32" x14ac:dyDescent="0.3">
      <c r="A98" s="43"/>
      <c r="B98" s="43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4"/>
      <c r="AA98" s="44"/>
      <c r="AB98" s="44"/>
      <c r="AC98" s="44"/>
      <c r="AD98" s="400"/>
      <c r="AE98" s="400"/>
      <c r="AF98" s="400"/>
    </row>
    <row r="99" spans="1:3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11"/>
      <c r="AA99" s="11"/>
      <c r="AB99" s="11"/>
      <c r="AC99" s="11"/>
      <c r="AD99" s="400"/>
      <c r="AE99" s="400"/>
      <c r="AF99" s="400"/>
    </row>
    <row r="100" spans="1:32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11"/>
      <c r="AA100" s="11"/>
      <c r="AB100" s="11"/>
      <c r="AC100" s="11"/>
      <c r="AD100" s="400"/>
      <c r="AE100" s="400"/>
      <c r="AF100" s="400"/>
    </row>
    <row r="101" spans="1:32" x14ac:dyDescent="0.3">
      <c r="A101" s="43"/>
      <c r="B101" s="43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1:32" x14ac:dyDescent="0.3">
      <c r="A102" s="45"/>
      <c r="B102" s="4"/>
      <c r="C102" s="4"/>
      <c r="D102" s="4"/>
      <c r="E102" s="4"/>
      <c r="F102" s="4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4"/>
      <c r="AA102" s="44"/>
      <c r="AB102" s="44"/>
      <c r="AC102" s="44"/>
      <c r="AD102" s="400"/>
      <c r="AE102" s="400"/>
      <c r="AF102" s="400"/>
    </row>
    <row r="103" spans="1:32" x14ac:dyDescent="0.3">
      <c r="A103" s="45"/>
      <c r="B103" s="4"/>
      <c r="C103" s="4"/>
      <c r="D103" s="4"/>
      <c r="E103" s="4"/>
      <c r="F103" s="4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4"/>
      <c r="AA103" s="44"/>
      <c r="AB103" s="44"/>
      <c r="AC103" s="44"/>
      <c r="AD103" s="400"/>
      <c r="AE103" s="400"/>
      <c r="AF103" s="400"/>
    </row>
    <row r="104" spans="1:32" x14ac:dyDescent="0.3">
      <c r="A104" s="45"/>
      <c r="B104" s="4"/>
      <c r="C104" s="4"/>
      <c r="D104" s="4"/>
      <c r="E104" s="4"/>
      <c r="F104" s="4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4"/>
      <c r="AA104" s="44"/>
      <c r="AB104" s="44"/>
      <c r="AC104" s="44"/>
      <c r="AD104" s="400"/>
      <c r="AE104" s="400"/>
      <c r="AF104" s="400"/>
    </row>
    <row r="105" spans="1:32" x14ac:dyDescent="0.3">
      <c r="A105" s="45"/>
      <c r="B105" s="4"/>
      <c r="C105" s="4"/>
      <c r="D105" s="4"/>
      <c r="E105" s="4"/>
      <c r="F105" s="4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4"/>
      <c r="AA105" s="44"/>
      <c r="AB105" s="44"/>
      <c r="AC105" s="44"/>
      <c r="AD105" s="400"/>
      <c r="AE105" s="400"/>
      <c r="AF105" s="400"/>
    </row>
    <row r="106" spans="1:32" x14ac:dyDescent="0.3">
      <c r="A106" s="45"/>
      <c r="B106" s="4"/>
      <c r="C106" s="4"/>
      <c r="D106" s="4"/>
      <c r="E106" s="4"/>
      <c r="F106" s="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4"/>
      <c r="AA106" s="44"/>
      <c r="AB106" s="44"/>
      <c r="AC106" s="44"/>
      <c r="AD106" s="400"/>
      <c r="AE106" s="400"/>
      <c r="AF106" s="400"/>
    </row>
    <row r="107" spans="1:32" x14ac:dyDescent="0.3">
      <c r="A107" s="45"/>
      <c r="B107" s="4"/>
      <c r="C107" s="4"/>
      <c r="D107" s="4"/>
      <c r="E107" s="4"/>
      <c r="F107" s="4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4"/>
      <c r="AA107" s="44"/>
      <c r="AB107" s="44"/>
      <c r="AC107" s="44"/>
      <c r="AD107" s="400"/>
      <c r="AE107" s="400"/>
      <c r="AF107" s="400"/>
    </row>
    <row r="108" spans="1:32" x14ac:dyDescent="0.3">
      <c r="A108" s="45"/>
      <c r="B108" s="4"/>
      <c r="C108" s="4"/>
      <c r="D108" s="4"/>
      <c r="E108" s="4"/>
      <c r="F108" s="4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4"/>
      <c r="AA108" s="44"/>
      <c r="AB108" s="44"/>
      <c r="AC108" s="44"/>
      <c r="AD108" s="400"/>
      <c r="AE108" s="400"/>
      <c r="AF108" s="400"/>
    </row>
    <row r="109" spans="1:32" x14ac:dyDescent="0.3">
      <c r="A109" s="45"/>
      <c r="B109" s="4"/>
      <c r="C109" s="4"/>
      <c r="D109" s="4"/>
      <c r="E109" s="4"/>
      <c r="F109" s="4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4"/>
      <c r="AA109" s="44"/>
      <c r="AB109" s="44"/>
      <c r="AC109" s="44"/>
      <c r="AD109" s="400"/>
      <c r="AE109" s="400"/>
      <c r="AF109" s="400"/>
    </row>
    <row r="110" spans="1:32" x14ac:dyDescent="0.3">
      <c r="A110" s="45"/>
      <c r="B110" s="4"/>
      <c r="C110" s="4"/>
      <c r="D110" s="4"/>
      <c r="E110" s="4"/>
      <c r="F110" s="4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4"/>
      <c r="AA110" s="44"/>
      <c r="AB110" s="44"/>
      <c r="AC110" s="44"/>
      <c r="AD110" s="400"/>
      <c r="AE110" s="400"/>
      <c r="AF110" s="400"/>
    </row>
    <row r="111" spans="1:32" x14ac:dyDescent="0.3">
      <c r="A111" s="45"/>
      <c r="B111" s="4"/>
      <c r="C111" s="4"/>
      <c r="D111" s="4"/>
      <c r="E111" s="4"/>
      <c r="F111" s="4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4"/>
      <c r="AA111" s="44"/>
      <c r="AB111" s="44"/>
      <c r="AC111" s="44"/>
      <c r="AD111" s="400"/>
      <c r="AE111" s="400"/>
      <c r="AF111" s="400"/>
    </row>
    <row r="112" spans="1:32" x14ac:dyDescent="0.3">
      <c r="A112" s="45"/>
      <c r="B112" s="4"/>
      <c r="C112" s="4"/>
      <c r="D112" s="4"/>
      <c r="E112" s="4"/>
      <c r="F112" s="4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4"/>
      <c r="AA112" s="44"/>
      <c r="AB112" s="44"/>
      <c r="AC112" s="44"/>
      <c r="AD112" s="400"/>
      <c r="AE112" s="400"/>
      <c r="AF112" s="400"/>
    </row>
    <row r="113" spans="1:32" x14ac:dyDescent="0.3">
      <c r="A113" s="45"/>
      <c r="B113" s="4"/>
      <c r="C113" s="4"/>
      <c r="D113" s="4"/>
      <c r="E113" s="4"/>
      <c r="F113" s="4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4"/>
      <c r="AA113" s="44"/>
      <c r="AB113" s="44"/>
      <c r="AC113" s="44"/>
      <c r="AD113" s="400"/>
      <c r="AE113" s="400"/>
      <c r="AF113" s="400"/>
    </row>
    <row r="114" spans="1:32" x14ac:dyDescent="0.3">
      <c r="A114" s="45"/>
      <c r="B114" s="4"/>
      <c r="C114" s="4"/>
      <c r="D114" s="4"/>
      <c r="E114" s="4"/>
      <c r="F114" s="4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4"/>
      <c r="AA114" s="44"/>
      <c r="AB114" s="44"/>
      <c r="AC114" s="44"/>
      <c r="AD114" s="400"/>
      <c r="AE114" s="400"/>
      <c r="AF114" s="400"/>
    </row>
    <row r="115" spans="1:32" x14ac:dyDescent="0.3">
      <c r="A115" s="45"/>
      <c r="B115" s="4"/>
      <c r="C115" s="4"/>
      <c r="D115" s="4"/>
      <c r="E115" s="4"/>
      <c r="F115" s="4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4"/>
      <c r="AA115" s="44"/>
      <c r="AB115" s="44"/>
      <c r="AC115" s="44"/>
      <c r="AD115" s="400"/>
      <c r="AE115" s="400"/>
      <c r="AF115" s="400"/>
    </row>
    <row r="116" spans="1:32" x14ac:dyDescent="0.3">
      <c r="A116" s="45"/>
      <c r="B116" s="4"/>
      <c r="C116" s="4"/>
      <c r="D116" s="4"/>
      <c r="E116" s="4"/>
      <c r="F116" s="4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4"/>
      <c r="AA116" s="44"/>
      <c r="AB116" s="44"/>
      <c r="AC116" s="44"/>
      <c r="AD116" s="400"/>
      <c r="AE116" s="400"/>
      <c r="AF116" s="400"/>
    </row>
    <row r="117" spans="1:32" x14ac:dyDescent="0.3">
      <c r="A117" s="45"/>
      <c r="B117" s="4"/>
      <c r="C117" s="4"/>
      <c r="D117" s="4"/>
      <c r="E117" s="4"/>
      <c r="F117" s="4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4"/>
      <c r="AA117" s="44"/>
      <c r="AB117" s="44"/>
      <c r="AC117" s="44"/>
      <c r="AD117" s="400"/>
      <c r="AE117" s="400"/>
      <c r="AF117" s="400"/>
    </row>
    <row r="118" spans="1:32" x14ac:dyDescent="0.3">
      <c r="A118" s="45"/>
      <c r="B118" s="4"/>
      <c r="C118" s="4"/>
      <c r="D118" s="4"/>
      <c r="E118" s="4"/>
      <c r="F118" s="4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4"/>
      <c r="AA118" s="44"/>
      <c r="AB118" s="44"/>
      <c r="AC118" s="44"/>
      <c r="AD118" s="400"/>
      <c r="AE118" s="400"/>
      <c r="AF118" s="400"/>
    </row>
    <row r="119" spans="1:32" x14ac:dyDescent="0.3">
      <c r="A119" s="45"/>
      <c r="B119" s="4"/>
      <c r="C119" s="4"/>
      <c r="D119" s="4"/>
      <c r="E119" s="4"/>
      <c r="F119" s="4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4"/>
      <c r="AA119" s="44"/>
      <c r="AB119" s="44"/>
      <c r="AC119" s="44"/>
      <c r="AD119" s="400"/>
      <c r="AE119" s="400"/>
      <c r="AF119" s="400"/>
    </row>
    <row r="120" spans="1:32" x14ac:dyDescent="0.3">
      <c r="A120" s="45"/>
      <c r="B120" s="4"/>
      <c r="C120" s="4"/>
      <c r="D120" s="4"/>
      <c r="E120" s="4"/>
      <c r="F120" s="4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4"/>
      <c r="AA120" s="44"/>
      <c r="AB120" s="44"/>
      <c r="AC120" s="44"/>
      <c r="AD120" s="400"/>
      <c r="AE120" s="400"/>
      <c r="AF120" s="400"/>
    </row>
    <row r="121" spans="1:32" x14ac:dyDescent="0.3">
      <c r="A121" s="45"/>
      <c r="B121" s="4"/>
      <c r="C121" s="4"/>
      <c r="D121" s="4"/>
      <c r="E121" s="4"/>
      <c r="F121" s="4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4"/>
      <c r="AA121" s="44"/>
      <c r="AB121" s="44"/>
      <c r="AC121" s="44"/>
      <c r="AD121" s="400"/>
      <c r="AE121" s="400"/>
      <c r="AF121" s="400"/>
    </row>
    <row r="122" spans="1:32" x14ac:dyDescent="0.3">
      <c r="A122" s="45"/>
      <c r="B122" s="4"/>
      <c r="C122" s="4"/>
      <c r="D122" s="4"/>
      <c r="E122" s="4"/>
      <c r="F122" s="4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4"/>
      <c r="AA122" s="44"/>
      <c r="AB122" s="44"/>
      <c r="AC122" s="44"/>
      <c r="AD122" s="400"/>
      <c r="AE122" s="400"/>
      <c r="AF122" s="400"/>
    </row>
    <row r="123" spans="1:32" x14ac:dyDescent="0.3">
      <c r="A123" s="45"/>
      <c r="B123" s="4"/>
      <c r="C123" s="4"/>
      <c r="D123" s="4"/>
      <c r="E123" s="4"/>
      <c r="F123" s="4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4"/>
      <c r="AA123" s="44"/>
      <c r="AB123" s="44"/>
      <c r="AC123" s="44"/>
      <c r="AD123" s="400"/>
      <c r="AE123" s="400"/>
      <c r="AF123" s="400"/>
    </row>
    <row r="124" spans="1:32" x14ac:dyDescent="0.3">
      <c r="A124" s="45"/>
      <c r="B124" s="4"/>
      <c r="C124" s="4"/>
      <c r="D124" s="4"/>
      <c r="E124" s="4"/>
      <c r="F124" s="4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4"/>
      <c r="AA124" s="44"/>
      <c r="AB124" s="44"/>
      <c r="AC124" s="44"/>
      <c r="AD124" s="400"/>
      <c r="AE124" s="400"/>
      <c r="AF124" s="400"/>
    </row>
    <row r="125" spans="1:32" x14ac:dyDescent="0.3">
      <c r="A125" s="45"/>
      <c r="B125" s="4"/>
      <c r="C125" s="4"/>
      <c r="D125" s="4"/>
      <c r="E125" s="4"/>
      <c r="F125" s="4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4"/>
      <c r="AA125" s="44"/>
      <c r="AB125" s="44"/>
      <c r="AC125" s="44"/>
      <c r="AD125" s="400"/>
      <c r="AE125" s="400"/>
      <c r="AF125" s="400"/>
    </row>
    <row r="126" spans="1:32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11"/>
      <c r="AA126" s="11"/>
      <c r="AB126" s="11"/>
      <c r="AC126" s="11"/>
      <c r="AD126" s="401"/>
      <c r="AE126" s="401"/>
      <c r="AF126" s="401"/>
    </row>
    <row r="127" spans="1:32" x14ac:dyDescent="0.3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</row>
    <row r="128" spans="1:32" x14ac:dyDescent="0.3">
      <c r="A128" s="43"/>
      <c r="B128" s="43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4"/>
      <c r="AA128" s="44"/>
      <c r="AB128" s="44"/>
      <c r="AC128" s="44"/>
      <c r="AD128" s="400"/>
      <c r="AE128" s="400"/>
      <c r="AF128" s="400"/>
    </row>
    <row r="129" spans="1:32" x14ac:dyDescent="0.3">
      <c r="A129" s="43"/>
      <c r="B129" s="43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4"/>
      <c r="AA129" s="44"/>
      <c r="AB129" s="44"/>
      <c r="AC129" s="44"/>
      <c r="AD129" s="400"/>
      <c r="AE129" s="400"/>
      <c r="AF129" s="400"/>
    </row>
    <row r="130" spans="1:32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11"/>
      <c r="AA130" s="11"/>
      <c r="AB130" s="11"/>
      <c r="AC130" s="11"/>
      <c r="AD130" s="400"/>
      <c r="AE130" s="400"/>
      <c r="AF130" s="400"/>
    </row>
    <row r="131" spans="1:32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11"/>
      <c r="AA131" s="11"/>
      <c r="AB131" s="11"/>
      <c r="AC131" s="11"/>
      <c r="AD131" s="400"/>
      <c r="AE131" s="400"/>
      <c r="AF131" s="400"/>
    </row>
    <row r="132" spans="1:32" x14ac:dyDescent="0.3">
      <c r="A132" s="43"/>
      <c r="B132" s="43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</row>
    <row r="133" spans="1:32" x14ac:dyDescent="0.3">
      <c r="A133" s="45"/>
      <c r="B133" s="4"/>
      <c r="C133" s="4"/>
      <c r="D133" s="4"/>
      <c r="E133" s="4"/>
      <c r="F133" s="4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4"/>
      <c r="AA133" s="44"/>
      <c r="AB133" s="44"/>
      <c r="AC133" s="44"/>
      <c r="AD133" s="400"/>
      <c r="AE133" s="400"/>
      <c r="AF133" s="400"/>
    </row>
    <row r="134" spans="1:32" x14ac:dyDescent="0.3">
      <c r="A134" s="45"/>
      <c r="B134" s="4"/>
      <c r="C134" s="4"/>
      <c r="D134" s="4"/>
      <c r="E134" s="4"/>
      <c r="F134" s="4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4"/>
      <c r="AA134" s="44"/>
      <c r="AB134" s="44"/>
      <c r="AC134" s="44"/>
      <c r="AD134" s="400"/>
      <c r="AE134" s="400"/>
      <c r="AF134" s="400"/>
    </row>
    <row r="135" spans="1:32" x14ac:dyDescent="0.3">
      <c r="A135" s="45"/>
      <c r="B135" s="4"/>
      <c r="C135" s="4"/>
      <c r="D135" s="4"/>
      <c r="E135" s="4"/>
      <c r="F135" s="4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4"/>
      <c r="AA135" s="44"/>
      <c r="AB135" s="44"/>
      <c r="AC135" s="44"/>
      <c r="AD135" s="400"/>
      <c r="AE135" s="400"/>
      <c r="AF135" s="400"/>
    </row>
    <row r="136" spans="1:32" x14ac:dyDescent="0.3">
      <c r="A136" s="45"/>
      <c r="B136" s="4"/>
      <c r="C136" s="4"/>
      <c r="D136" s="4"/>
      <c r="E136" s="4"/>
      <c r="F136" s="4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4"/>
      <c r="AA136" s="44"/>
      <c r="AB136" s="44"/>
      <c r="AC136" s="44"/>
      <c r="AD136" s="400"/>
      <c r="AE136" s="400"/>
      <c r="AF136" s="400"/>
    </row>
    <row r="137" spans="1:32" x14ac:dyDescent="0.3">
      <c r="A137" s="45"/>
      <c r="B137" s="4"/>
      <c r="C137" s="4"/>
      <c r="D137" s="4"/>
      <c r="E137" s="4"/>
      <c r="F137" s="4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4"/>
      <c r="AA137" s="44"/>
      <c r="AB137" s="44"/>
      <c r="AC137" s="44"/>
      <c r="AD137" s="400"/>
      <c r="AE137" s="400"/>
      <c r="AF137" s="400"/>
    </row>
    <row r="138" spans="1:32" x14ac:dyDescent="0.3">
      <c r="A138" s="45"/>
      <c r="B138" s="4"/>
      <c r="C138" s="4"/>
      <c r="D138" s="4"/>
      <c r="E138" s="4"/>
      <c r="F138" s="4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4"/>
      <c r="AA138" s="44"/>
      <c r="AB138" s="44"/>
      <c r="AC138" s="44"/>
      <c r="AD138" s="400"/>
      <c r="AE138" s="400"/>
      <c r="AF138" s="400"/>
    </row>
    <row r="139" spans="1:32" x14ac:dyDescent="0.3">
      <c r="A139" s="45"/>
      <c r="B139" s="4"/>
      <c r="C139" s="4"/>
      <c r="D139" s="4"/>
      <c r="E139" s="4"/>
      <c r="F139" s="4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4"/>
      <c r="AA139" s="44"/>
      <c r="AB139" s="44"/>
      <c r="AC139" s="44"/>
      <c r="AD139" s="400"/>
      <c r="AE139" s="400"/>
      <c r="AF139" s="400"/>
    </row>
    <row r="140" spans="1:32" x14ac:dyDescent="0.3">
      <c r="A140" s="45"/>
      <c r="B140" s="4"/>
      <c r="C140" s="4"/>
      <c r="D140" s="4"/>
      <c r="E140" s="4"/>
      <c r="F140" s="4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4"/>
      <c r="AA140" s="44"/>
      <c r="AB140" s="44"/>
      <c r="AC140" s="44"/>
      <c r="AD140" s="400"/>
      <c r="AE140" s="400"/>
      <c r="AF140" s="400"/>
    </row>
    <row r="141" spans="1:32" x14ac:dyDescent="0.3">
      <c r="A141" s="45"/>
      <c r="B141" s="4"/>
      <c r="C141" s="4"/>
      <c r="D141" s="4"/>
      <c r="E141" s="4"/>
      <c r="F141" s="4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4"/>
      <c r="AA141" s="44"/>
      <c r="AB141" s="44"/>
      <c r="AC141" s="44"/>
      <c r="AD141" s="400"/>
      <c r="AE141" s="400"/>
      <c r="AF141" s="400"/>
    </row>
    <row r="142" spans="1:32" x14ac:dyDescent="0.3">
      <c r="A142" s="45"/>
      <c r="B142" s="4"/>
      <c r="C142" s="4"/>
      <c r="D142" s="4"/>
      <c r="E142" s="4"/>
      <c r="F142" s="4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4"/>
      <c r="AA142" s="44"/>
      <c r="AB142" s="44"/>
      <c r="AC142" s="44"/>
      <c r="AD142" s="400"/>
      <c r="AE142" s="400"/>
      <c r="AF142" s="400"/>
    </row>
    <row r="143" spans="1:32" x14ac:dyDescent="0.3">
      <c r="A143" s="45"/>
      <c r="B143" s="4"/>
      <c r="C143" s="4"/>
      <c r="D143" s="4"/>
      <c r="E143" s="4"/>
      <c r="F143" s="4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4"/>
      <c r="AA143" s="44"/>
      <c r="AB143" s="44"/>
      <c r="AC143" s="44"/>
      <c r="AD143" s="400"/>
      <c r="AE143" s="400"/>
      <c r="AF143" s="400"/>
    </row>
    <row r="144" spans="1:32" x14ac:dyDescent="0.3">
      <c r="A144" s="45"/>
      <c r="B144" s="4"/>
      <c r="C144" s="4"/>
      <c r="D144" s="4"/>
      <c r="E144" s="4"/>
      <c r="F144" s="4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4"/>
      <c r="AA144" s="44"/>
      <c r="AB144" s="44"/>
      <c r="AC144" s="44"/>
      <c r="AD144" s="400"/>
      <c r="AE144" s="400"/>
      <c r="AF144" s="400"/>
    </row>
    <row r="145" spans="1:32" x14ac:dyDescent="0.3">
      <c r="A145" s="45"/>
      <c r="B145" s="4"/>
      <c r="C145" s="4"/>
      <c r="D145" s="4"/>
      <c r="E145" s="4"/>
      <c r="F145" s="4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4"/>
      <c r="AA145" s="44"/>
      <c r="AB145" s="44"/>
      <c r="AC145" s="44"/>
      <c r="AD145" s="400"/>
      <c r="AE145" s="400"/>
      <c r="AF145" s="400"/>
    </row>
    <row r="146" spans="1:32" x14ac:dyDescent="0.3">
      <c r="A146" s="45"/>
      <c r="B146" s="4"/>
      <c r="C146" s="4"/>
      <c r="D146" s="4"/>
      <c r="E146" s="4"/>
      <c r="F146" s="4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4"/>
      <c r="AA146" s="44"/>
      <c r="AB146" s="44"/>
      <c r="AC146" s="44"/>
      <c r="AD146" s="400"/>
      <c r="AE146" s="400"/>
      <c r="AF146" s="400"/>
    </row>
    <row r="147" spans="1:32" x14ac:dyDescent="0.3">
      <c r="A147" s="45"/>
      <c r="B147" s="4"/>
      <c r="C147" s="4"/>
      <c r="D147" s="4"/>
      <c r="E147" s="4"/>
      <c r="F147" s="4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4"/>
      <c r="AA147" s="44"/>
      <c r="AB147" s="44"/>
      <c r="AC147" s="44"/>
      <c r="AD147" s="400"/>
      <c r="AE147" s="400"/>
      <c r="AF147" s="400"/>
    </row>
    <row r="148" spans="1:32" x14ac:dyDescent="0.3">
      <c r="A148" s="45"/>
      <c r="B148" s="4"/>
      <c r="C148" s="4"/>
      <c r="D148" s="4"/>
      <c r="E148" s="4"/>
      <c r="F148" s="4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4"/>
      <c r="AA148" s="44"/>
      <c r="AB148" s="44"/>
      <c r="AC148" s="44"/>
      <c r="AD148" s="400"/>
      <c r="AE148" s="400"/>
      <c r="AF148" s="400"/>
    </row>
    <row r="149" spans="1:32" x14ac:dyDescent="0.3">
      <c r="A149" s="45"/>
      <c r="B149" s="4"/>
      <c r="C149" s="4"/>
      <c r="D149" s="4"/>
      <c r="E149" s="4"/>
      <c r="F149" s="4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4"/>
      <c r="AA149" s="44"/>
      <c r="AB149" s="44"/>
      <c r="AC149" s="44"/>
      <c r="AD149" s="400"/>
      <c r="AE149" s="400"/>
      <c r="AF149" s="400"/>
    </row>
    <row r="150" spans="1:32" x14ac:dyDescent="0.3">
      <c r="A150" s="45"/>
      <c r="B150" s="4"/>
      <c r="C150" s="4"/>
      <c r="D150" s="4"/>
      <c r="E150" s="4"/>
      <c r="F150" s="4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4"/>
      <c r="AA150" s="44"/>
      <c r="AB150" s="44"/>
      <c r="AC150" s="44"/>
      <c r="AD150" s="400"/>
      <c r="AE150" s="400"/>
      <c r="AF150" s="400"/>
    </row>
    <row r="151" spans="1:32" x14ac:dyDescent="0.3">
      <c r="A151" s="45"/>
      <c r="B151" s="4"/>
      <c r="C151" s="4"/>
      <c r="D151" s="4"/>
      <c r="E151" s="4"/>
      <c r="F151" s="4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4"/>
      <c r="AA151" s="44"/>
      <c r="AB151" s="44"/>
      <c r="AC151" s="44"/>
      <c r="AD151" s="400"/>
      <c r="AE151" s="400"/>
      <c r="AF151" s="400"/>
    </row>
    <row r="152" spans="1:32" x14ac:dyDescent="0.3">
      <c r="A152" s="45"/>
      <c r="B152" s="4"/>
      <c r="C152" s="4"/>
      <c r="D152" s="4"/>
      <c r="E152" s="4"/>
      <c r="F152" s="4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4"/>
      <c r="AA152" s="44"/>
      <c r="AB152" s="44"/>
      <c r="AC152" s="44"/>
      <c r="AD152" s="400"/>
      <c r="AE152" s="400"/>
      <c r="AF152" s="400"/>
    </row>
    <row r="153" spans="1:32" x14ac:dyDescent="0.3">
      <c r="A153" s="45"/>
      <c r="B153" s="4"/>
      <c r="C153" s="4"/>
      <c r="D153" s="4"/>
      <c r="E153" s="4"/>
      <c r="F153" s="4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4"/>
      <c r="AA153" s="44"/>
      <c r="AB153" s="44"/>
      <c r="AC153" s="44"/>
      <c r="AD153" s="400"/>
      <c r="AE153" s="400"/>
      <c r="AF153" s="400"/>
    </row>
    <row r="154" spans="1:32" x14ac:dyDescent="0.3">
      <c r="A154" s="45"/>
      <c r="B154" s="4"/>
      <c r="C154" s="4"/>
      <c r="D154" s="4"/>
      <c r="E154" s="4"/>
      <c r="F154" s="4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4"/>
      <c r="AA154" s="44"/>
      <c r="AB154" s="44"/>
      <c r="AC154" s="44"/>
      <c r="AD154" s="400"/>
      <c r="AE154" s="400"/>
      <c r="AF154" s="400"/>
    </row>
    <row r="155" spans="1:32" x14ac:dyDescent="0.3">
      <c r="A155" s="45"/>
      <c r="B155" s="4"/>
      <c r="C155" s="4"/>
      <c r="D155" s="4"/>
      <c r="E155" s="4"/>
      <c r="F155" s="4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4"/>
      <c r="AA155" s="44"/>
      <c r="AB155" s="44"/>
      <c r="AC155" s="44"/>
      <c r="AD155" s="400"/>
      <c r="AE155" s="400"/>
      <c r="AF155" s="400"/>
    </row>
    <row r="156" spans="1:32" x14ac:dyDescent="0.3">
      <c r="A156" s="45"/>
      <c r="B156" s="4"/>
      <c r="C156" s="4"/>
      <c r="D156" s="4"/>
      <c r="E156" s="4"/>
      <c r="F156" s="4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4"/>
      <c r="AA156" s="44"/>
      <c r="AB156" s="44"/>
      <c r="AC156" s="44"/>
      <c r="AD156" s="400"/>
      <c r="AE156" s="400"/>
      <c r="AF156" s="400"/>
    </row>
    <row r="157" spans="1:32" x14ac:dyDescent="0.3">
      <c r="A157" s="45"/>
      <c r="B157" s="4"/>
      <c r="C157" s="4"/>
      <c r="D157" s="4"/>
      <c r="E157" s="4"/>
      <c r="F157" s="4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4"/>
      <c r="AA157" s="44"/>
      <c r="AB157" s="44"/>
      <c r="AC157" s="44"/>
      <c r="AD157" s="400"/>
      <c r="AE157" s="400"/>
      <c r="AF157" s="400"/>
    </row>
    <row r="158" spans="1:32" x14ac:dyDescent="0.3">
      <c r="A158" s="45"/>
      <c r="B158" s="4"/>
      <c r="C158" s="4"/>
      <c r="D158" s="4"/>
      <c r="E158" s="4"/>
      <c r="F158" s="4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4"/>
      <c r="AA158" s="44"/>
      <c r="AB158" s="44"/>
      <c r="AC158" s="44"/>
      <c r="AD158" s="400"/>
      <c r="AE158" s="400"/>
      <c r="AF158" s="400"/>
    </row>
    <row r="159" spans="1:32" x14ac:dyDescent="0.3">
      <c r="A159" s="45"/>
      <c r="B159" s="4"/>
      <c r="C159" s="4"/>
      <c r="D159" s="4"/>
      <c r="E159" s="4"/>
      <c r="F159" s="4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4"/>
      <c r="AA159" s="44"/>
      <c r="AB159" s="44"/>
      <c r="AC159" s="44"/>
      <c r="AD159" s="400"/>
      <c r="AE159" s="400"/>
      <c r="AF159" s="400"/>
    </row>
    <row r="160" spans="1:32" x14ac:dyDescent="0.3">
      <c r="A160" s="45"/>
      <c r="B160" s="4"/>
      <c r="C160" s="4"/>
      <c r="D160" s="4"/>
      <c r="E160" s="4"/>
      <c r="F160" s="4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4"/>
      <c r="AA160" s="44"/>
      <c r="AB160" s="44"/>
      <c r="AC160" s="44"/>
      <c r="AD160" s="400"/>
      <c r="AE160" s="400"/>
      <c r="AF160" s="400"/>
    </row>
    <row r="161" spans="1:32" x14ac:dyDescent="0.3">
      <c r="A161" s="45"/>
      <c r="B161" s="4"/>
      <c r="C161" s="4"/>
      <c r="D161" s="4"/>
      <c r="E161" s="4"/>
      <c r="F161" s="4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4"/>
      <c r="AA161" s="44"/>
      <c r="AB161" s="44"/>
      <c r="AC161" s="44"/>
      <c r="AD161" s="400"/>
      <c r="AE161" s="400"/>
      <c r="AF161" s="400"/>
    </row>
    <row r="162" spans="1:32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11"/>
      <c r="AA162" s="11"/>
      <c r="AB162" s="11"/>
      <c r="AC162" s="11"/>
      <c r="AD162" s="401"/>
      <c r="AE162" s="401"/>
      <c r="AF162" s="401"/>
    </row>
    <row r="163" spans="1:32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</row>
    <row r="164" spans="1:32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11"/>
      <c r="AA164" s="11"/>
      <c r="AB164" s="11"/>
      <c r="AC164" s="11"/>
      <c r="AD164" s="401"/>
      <c r="AE164" s="401"/>
      <c r="AF164" s="401"/>
    </row>
    <row r="165" spans="1:32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</row>
    <row r="166" spans="1:32" x14ac:dyDescent="0.3">
      <c r="A166" s="43"/>
      <c r="B166" s="43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4"/>
      <c r="AA166" s="44"/>
      <c r="AB166" s="44"/>
      <c r="AC166" s="44"/>
      <c r="AD166" s="400"/>
      <c r="AE166" s="400"/>
      <c r="AF166" s="400"/>
    </row>
    <row r="167" spans="1:32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11"/>
      <c r="AA167" s="11"/>
      <c r="AB167" s="11"/>
      <c r="AC167" s="11"/>
      <c r="AD167" s="400"/>
      <c r="AE167" s="400"/>
      <c r="AF167" s="400"/>
    </row>
    <row r="168" spans="1:32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11"/>
      <c r="AA168" s="11"/>
      <c r="AB168" s="11"/>
      <c r="AC168" s="11"/>
      <c r="AD168" s="401"/>
      <c r="AE168" s="401"/>
      <c r="AF168" s="401"/>
    </row>
    <row r="169" spans="1:32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</row>
    <row r="170" spans="1:32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</row>
    <row r="171" spans="1:32" x14ac:dyDescent="0.3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</row>
    <row r="172" spans="1:32" x14ac:dyDescent="0.3">
      <c r="A172" s="2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</row>
    <row r="173" spans="1:32" ht="16.2" x14ac:dyDescent="0.3">
      <c r="A173" s="23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</row>
    <row r="174" spans="1:32" x14ac:dyDescent="0.3">
      <c r="A174" s="2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</row>
    <row r="175" spans="1:32" x14ac:dyDescent="0.3">
      <c r="A175" s="25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</row>
    <row r="176" spans="1:32" x14ac:dyDescent="0.3">
      <c r="A176" s="2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spans="1:32" x14ac:dyDescent="0.3">
      <c r="A177" s="27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11"/>
      <c r="Z177" s="11"/>
      <c r="AA177" s="11"/>
      <c r="AB177" s="11"/>
      <c r="AC177" s="11"/>
      <c r="AD177" s="400"/>
      <c r="AE177" s="400"/>
      <c r="AF177" s="400"/>
    </row>
    <row r="178" spans="1:32" x14ac:dyDescent="0.3">
      <c r="A178" s="27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11"/>
      <c r="Z178" s="11"/>
      <c r="AA178" s="11"/>
      <c r="AB178" s="11"/>
      <c r="AC178" s="11"/>
      <c r="AD178" s="400"/>
      <c r="AE178" s="400"/>
      <c r="AF178" s="400"/>
    </row>
    <row r="179" spans="1:32" x14ac:dyDescent="0.3">
      <c r="A179" s="27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11"/>
      <c r="Z179" s="11"/>
      <c r="AA179" s="11"/>
      <c r="AB179" s="11"/>
      <c r="AC179" s="11"/>
      <c r="AD179" s="400"/>
      <c r="AE179" s="400"/>
      <c r="AF179" s="400"/>
    </row>
    <row r="180" spans="1:32" x14ac:dyDescent="0.3">
      <c r="A180" s="27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11"/>
      <c r="Z180" s="11"/>
      <c r="AA180" s="11"/>
      <c r="AB180" s="11"/>
      <c r="AC180" s="11"/>
      <c r="AD180" s="400"/>
      <c r="AE180" s="400"/>
      <c r="AF180" s="400"/>
    </row>
    <row r="181" spans="1:32" x14ac:dyDescent="0.3">
      <c r="A181" s="3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spans="1:32" x14ac:dyDescent="0.3">
      <c r="A182" s="2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</row>
    <row r="183" spans="1:32" ht="16.2" x14ac:dyDescent="0.3">
      <c r="A183" s="23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</row>
    <row r="184" spans="1:32" x14ac:dyDescent="0.3">
      <c r="A184" s="2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</row>
    <row r="185" spans="1:32" x14ac:dyDescent="0.3">
      <c r="A185" s="25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pans="1:32" x14ac:dyDescent="0.3">
      <c r="A186" s="26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spans="1:32" x14ac:dyDescent="0.3">
      <c r="A187" s="2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11"/>
      <c r="Z187" s="11"/>
      <c r="AA187" s="11"/>
      <c r="AB187" s="11"/>
      <c r="AC187" s="11"/>
      <c r="AD187" s="400"/>
      <c r="AE187" s="400"/>
      <c r="AF187" s="400"/>
    </row>
    <row r="188" spans="1:32" x14ac:dyDescent="0.3">
      <c r="A188" s="2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1:32" x14ac:dyDescent="0.3">
      <c r="A189" s="29"/>
      <c r="B189" s="4"/>
      <c r="C189" s="4"/>
      <c r="D189" s="4"/>
      <c r="E189" s="4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4"/>
      <c r="Z189" s="44"/>
      <c r="AA189" s="44"/>
      <c r="AB189" s="44"/>
      <c r="AC189" s="44"/>
      <c r="AD189" s="400"/>
      <c r="AE189" s="400"/>
      <c r="AF189" s="400"/>
    </row>
    <row r="190" spans="1:32" x14ac:dyDescent="0.3">
      <c r="A190" s="29"/>
      <c r="B190" s="4"/>
      <c r="C190" s="4"/>
      <c r="D190" s="4"/>
      <c r="E190" s="4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4"/>
      <c r="Z190" s="44"/>
      <c r="AA190" s="44"/>
      <c r="AB190" s="44"/>
      <c r="AC190" s="44"/>
      <c r="AD190" s="400"/>
      <c r="AE190" s="400"/>
      <c r="AF190" s="400"/>
    </row>
    <row r="191" spans="1:32" x14ac:dyDescent="0.3">
      <c r="A191" s="29"/>
      <c r="B191" s="4"/>
      <c r="C191" s="4"/>
      <c r="D191" s="4"/>
      <c r="E191" s="4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4"/>
      <c r="Z191" s="44"/>
      <c r="AA191" s="44"/>
      <c r="AB191" s="44"/>
      <c r="AC191" s="44"/>
      <c r="AD191" s="400"/>
      <c r="AE191" s="400"/>
      <c r="AF191" s="400"/>
    </row>
    <row r="192" spans="1:32" x14ac:dyDescent="0.3">
      <c r="A192" s="29"/>
      <c r="B192" s="4"/>
      <c r="C192" s="4"/>
      <c r="D192" s="4"/>
      <c r="E192" s="4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4"/>
      <c r="Z192" s="44"/>
      <c r="AA192" s="44"/>
      <c r="AB192" s="44"/>
      <c r="AC192" s="44"/>
      <c r="AD192" s="400"/>
      <c r="AE192" s="400"/>
      <c r="AF192" s="400"/>
    </row>
    <row r="193" spans="1:32" x14ac:dyDescent="0.3">
      <c r="A193" s="29"/>
      <c r="B193" s="4"/>
      <c r="C193" s="4"/>
      <c r="D193" s="4"/>
      <c r="E193" s="4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4"/>
      <c r="Z193" s="44"/>
      <c r="AA193" s="44"/>
      <c r="AB193" s="44"/>
      <c r="AC193" s="44"/>
      <c r="AD193" s="400"/>
      <c r="AE193" s="400"/>
      <c r="AF193" s="400"/>
    </row>
    <row r="194" spans="1:32" x14ac:dyDescent="0.3">
      <c r="A194" s="2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11"/>
      <c r="Z194" s="11"/>
      <c r="AA194" s="11"/>
      <c r="AB194" s="11"/>
      <c r="AC194" s="11"/>
      <c r="AD194" s="400"/>
      <c r="AE194" s="400"/>
      <c r="AF194" s="400"/>
    </row>
    <row r="195" spans="1:32" x14ac:dyDescent="0.3">
      <c r="A195" s="2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1:32" x14ac:dyDescent="0.3">
      <c r="A196" s="29"/>
      <c r="B196" s="4"/>
      <c r="C196" s="4"/>
      <c r="D196" s="4"/>
      <c r="E196" s="4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4"/>
      <c r="Z196" s="44"/>
      <c r="AA196" s="44"/>
      <c r="AB196" s="44"/>
      <c r="AC196" s="44"/>
      <c r="AD196" s="400"/>
      <c r="AE196" s="400"/>
      <c r="AF196" s="400"/>
    </row>
    <row r="197" spans="1:32" x14ac:dyDescent="0.3">
      <c r="A197" s="29"/>
      <c r="B197" s="4"/>
      <c r="C197" s="4"/>
      <c r="D197" s="4"/>
      <c r="E197" s="4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4"/>
      <c r="Z197" s="44"/>
      <c r="AA197" s="44"/>
      <c r="AB197" s="44"/>
      <c r="AC197" s="44"/>
      <c r="AD197" s="400"/>
      <c r="AE197" s="400"/>
      <c r="AF197" s="400"/>
    </row>
    <row r="198" spans="1:32" x14ac:dyDescent="0.3">
      <c r="A198" s="28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11"/>
      <c r="Z198" s="11"/>
      <c r="AA198" s="11"/>
      <c r="AB198" s="11"/>
      <c r="AC198" s="11"/>
      <c r="AD198" s="400"/>
      <c r="AE198" s="400"/>
      <c r="AF198" s="400"/>
    </row>
    <row r="199" spans="1:32" x14ac:dyDescent="0.3">
      <c r="A199" s="29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1:32" x14ac:dyDescent="0.3">
      <c r="A200" s="29"/>
      <c r="B200" s="4"/>
      <c r="C200" s="4"/>
      <c r="D200" s="4"/>
      <c r="E200" s="4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4"/>
      <c r="Z200" s="44"/>
      <c r="AA200" s="44"/>
      <c r="AB200" s="44"/>
      <c r="AC200" s="44"/>
      <c r="AD200" s="400"/>
      <c r="AE200" s="400"/>
      <c r="AF200" s="400"/>
    </row>
    <row r="201" spans="1:32" x14ac:dyDescent="0.3">
      <c r="A201" s="29"/>
      <c r="B201" s="4"/>
      <c r="C201" s="4"/>
      <c r="D201" s="4"/>
      <c r="E201" s="4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4"/>
      <c r="Z201" s="44"/>
      <c r="AA201" s="44"/>
      <c r="AB201" s="44"/>
      <c r="AC201" s="44"/>
      <c r="AD201" s="400"/>
      <c r="AE201" s="400"/>
      <c r="AF201" s="400"/>
    </row>
    <row r="202" spans="1:32" x14ac:dyDescent="0.3">
      <c r="A202" s="29"/>
      <c r="B202" s="4"/>
      <c r="C202" s="4"/>
      <c r="D202" s="4"/>
      <c r="E202" s="4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4"/>
      <c r="Z202" s="44"/>
      <c r="AA202" s="44"/>
      <c r="AB202" s="44"/>
      <c r="AC202" s="44"/>
      <c r="AD202" s="400"/>
      <c r="AE202" s="400"/>
      <c r="AF202" s="400"/>
    </row>
    <row r="203" spans="1:32" x14ac:dyDescent="0.3">
      <c r="A203" s="29"/>
      <c r="B203" s="4"/>
      <c r="C203" s="4"/>
      <c r="D203" s="4"/>
      <c r="E203" s="4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4"/>
      <c r="Z203" s="44"/>
      <c r="AA203" s="44"/>
      <c r="AB203" s="44"/>
      <c r="AC203" s="44"/>
      <c r="AD203" s="400"/>
      <c r="AE203" s="400"/>
      <c r="AF203" s="400"/>
    </row>
    <row r="204" spans="1:32" x14ac:dyDescent="0.3">
      <c r="A204" s="29"/>
      <c r="B204" s="4"/>
      <c r="C204" s="4"/>
      <c r="D204" s="4"/>
      <c r="E204" s="4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4"/>
      <c r="Z204" s="44"/>
      <c r="AA204" s="44"/>
      <c r="AB204" s="44"/>
      <c r="AC204" s="44"/>
      <c r="AD204" s="400"/>
      <c r="AE204" s="400"/>
      <c r="AF204" s="400"/>
    </row>
    <row r="205" spans="1:32" x14ac:dyDescent="0.3">
      <c r="A205" s="28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11"/>
      <c r="Z205" s="11"/>
      <c r="AA205" s="11"/>
      <c r="AB205" s="11"/>
      <c r="AC205" s="11"/>
      <c r="AD205" s="400"/>
      <c r="AE205" s="400"/>
      <c r="AF205" s="400"/>
    </row>
    <row r="206" spans="1:32" x14ac:dyDescent="0.3">
      <c r="A206" s="29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1:32" x14ac:dyDescent="0.3">
      <c r="A207" s="29"/>
      <c r="B207" s="4"/>
      <c r="C207" s="4"/>
      <c r="D207" s="4"/>
      <c r="E207" s="4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4"/>
      <c r="Z207" s="44"/>
      <c r="AA207" s="44"/>
      <c r="AB207" s="44"/>
      <c r="AC207" s="44"/>
      <c r="AD207" s="400"/>
      <c r="AE207" s="400"/>
      <c r="AF207" s="400"/>
    </row>
    <row r="208" spans="1:32" x14ac:dyDescent="0.3">
      <c r="A208" s="29"/>
      <c r="B208" s="4"/>
      <c r="C208" s="4"/>
      <c r="D208" s="4"/>
      <c r="E208" s="4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4"/>
      <c r="Z208" s="44"/>
      <c r="AA208" s="44"/>
      <c r="AB208" s="44"/>
      <c r="AC208" s="44"/>
      <c r="AD208" s="400"/>
      <c r="AE208" s="400"/>
      <c r="AF208" s="400"/>
    </row>
    <row r="209" spans="1:32" x14ac:dyDescent="0.3">
      <c r="A209" s="29"/>
      <c r="B209" s="4"/>
      <c r="C209" s="4"/>
      <c r="D209" s="4"/>
      <c r="E209" s="4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4"/>
      <c r="Z209" s="44"/>
      <c r="AA209" s="44"/>
      <c r="AB209" s="44"/>
      <c r="AC209" s="44"/>
      <c r="AD209" s="400"/>
      <c r="AE209" s="400"/>
      <c r="AF209" s="400"/>
    </row>
    <row r="210" spans="1:32" x14ac:dyDescent="0.3">
      <c r="A210" s="29"/>
      <c r="B210" s="4"/>
      <c r="C210" s="4"/>
      <c r="D210" s="4"/>
      <c r="E210" s="4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4"/>
      <c r="Z210" s="44"/>
      <c r="AA210" s="44"/>
      <c r="AB210" s="44"/>
      <c r="AC210" s="44"/>
      <c r="AD210" s="400"/>
      <c r="AE210" s="400"/>
      <c r="AF210" s="400"/>
    </row>
    <row r="211" spans="1:32" x14ac:dyDescent="0.3">
      <c r="A211" s="28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11"/>
      <c r="Z211" s="11"/>
      <c r="AA211" s="11"/>
      <c r="AB211" s="11"/>
      <c r="AC211" s="11"/>
      <c r="AD211" s="400"/>
      <c r="AE211" s="400"/>
      <c r="AF211" s="400"/>
    </row>
    <row r="212" spans="1:32" x14ac:dyDescent="0.3">
      <c r="A212" s="29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13" spans="1:32" x14ac:dyDescent="0.3">
      <c r="A213" s="29"/>
      <c r="B213" s="4"/>
      <c r="C213" s="4"/>
      <c r="D213" s="4"/>
      <c r="E213" s="4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4"/>
      <c r="Z213" s="44"/>
      <c r="AA213" s="44"/>
      <c r="AB213" s="44"/>
      <c r="AC213" s="44"/>
      <c r="AD213" s="400"/>
      <c r="AE213" s="400"/>
      <c r="AF213" s="400"/>
    </row>
    <row r="214" spans="1:32" x14ac:dyDescent="0.3">
      <c r="A214" s="29"/>
      <c r="B214" s="4"/>
      <c r="C214" s="4"/>
      <c r="D214" s="4"/>
      <c r="E214" s="4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4"/>
      <c r="Z214" s="44"/>
      <c r="AA214" s="44"/>
      <c r="AB214" s="44"/>
      <c r="AC214" s="44"/>
      <c r="AD214" s="400"/>
      <c r="AE214" s="400"/>
      <c r="AF214" s="400"/>
    </row>
    <row r="215" spans="1:32" x14ac:dyDescent="0.3">
      <c r="A215" s="29"/>
      <c r="B215" s="4"/>
      <c r="C215" s="4"/>
      <c r="D215" s="4"/>
      <c r="E215" s="4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4"/>
      <c r="Z215" s="44"/>
      <c r="AA215" s="44"/>
      <c r="AB215" s="44"/>
      <c r="AC215" s="44"/>
      <c r="AD215" s="400"/>
      <c r="AE215" s="400"/>
      <c r="AF215" s="400"/>
    </row>
    <row r="216" spans="1:32" x14ac:dyDescent="0.3">
      <c r="A216" s="29"/>
      <c r="B216" s="4"/>
      <c r="C216" s="4"/>
      <c r="D216" s="4"/>
      <c r="E216" s="4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4"/>
      <c r="Z216" s="44"/>
      <c r="AA216" s="44"/>
      <c r="AB216" s="44"/>
      <c r="AC216" s="44"/>
      <c r="AD216" s="400"/>
      <c r="AE216" s="400"/>
      <c r="AF216" s="400"/>
    </row>
    <row r="217" spans="1:32" x14ac:dyDescent="0.3">
      <c r="A217" s="29"/>
      <c r="B217" s="4"/>
      <c r="C217" s="4"/>
      <c r="D217" s="4"/>
      <c r="E217" s="4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4"/>
      <c r="Z217" s="44"/>
      <c r="AA217" s="44"/>
      <c r="AB217" s="44"/>
      <c r="AC217" s="44"/>
      <c r="AD217" s="400"/>
      <c r="AE217" s="400"/>
      <c r="AF217" s="400"/>
    </row>
    <row r="218" spans="1:32" x14ac:dyDescent="0.3">
      <c r="A218" s="29"/>
      <c r="B218" s="4"/>
      <c r="C218" s="4"/>
      <c r="D218" s="4"/>
      <c r="E218" s="4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4"/>
      <c r="Z218" s="44"/>
      <c r="AA218" s="44"/>
      <c r="AB218" s="44"/>
      <c r="AC218" s="44"/>
      <c r="AD218" s="400"/>
      <c r="AE218" s="400"/>
      <c r="AF218" s="400"/>
    </row>
    <row r="219" spans="1:32" x14ac:dyDescent="0.3">
      <c r="A219" s="29"/>
      <c r="B219" s="4"/>
      <c r="C219" s="4"/>
      <c r="D219" s="4"/>
      <c r="E219" s="4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4"/>
      <c r="Z219" s="44"/>
      <c r="AA219" s="44"/>
      <c r="AB219" s="44"/>
      <c r="AC219" s="44"/>
      <c r="AD219" s="400"/>
      <c r="AE219" s="400"/>
      <c r="AF219" s="400"/>
    </row>
    <row r="220" spans="1:32" x14ac:dyDescent="0.3">
      <c r="A220" s="29"/>
      <c r="B220" s="4"/>
      <c r="C220" s="4"/>
      <c r="D220" s="4"/>
      <c r="E220" s="4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4"/>
      <c r="Z220" s="44"/>
      <c r="AA220" s="44"/>
      <c r="AB220" s="44"/>
      <c r="AC220" s="44"/>
      <c r="AD220" s="400"/>
      <c r="AE220" s="400"/>
      <c r="AF220" s="400"/>
    </row>
    <row r="221" spans="1:32" x14ac:dyDescent="0.3">
      <c r="A221" s="2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11"/>
      <c r="Z221" s="11"/>
      <c r="AA221" s="11"/>
      <c r="AB221" s="11"/>
      <c r="AC221" s="11"/>
      <c r="AD221" s="400"/>
      <c r="AE221" s="400"/>
      <c r="AF221" s="400"/>
    </row>
    <row r="222" spans="1:32" x14ac:dyDescent="0.3">
      <c r="A222" s="29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</row>
    <row r="223" spans="1:32" x14ac:dyDescent="0.3">
      <c r="A223" s="29"/>
      <c r="B223" s="4"/>
      <c r="C223" s="4"/>
      <c r="D223" s="4"/>
      <c r="E223" s="4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4"/>
      <c r="Z223" s="44"/>
      <c r="AA223" s="44"/>
      <c r="AB223" s="44"/>
      <c r="AC223" s="44"/>
      <c r="AD223" s="400"/>
      <c r="AE223" s="400"/>
      <c r="AF223" s="400"/>
    </row>
    <row r="224" spans="1:32" x14ac:dyDescent="0.3">
      <c r="A224" s="29"/>
      <c r="B224" s="4"/>
      <c r="C224" s="4"/>
      <c r="D224" s="4"/>
      <c r="E224" s="4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4"/>
      <c r="Z224" s="44"/>
      <c r="AA224" s="44"/>
      <c r="AB224" s="44"/>
      <c r="AC224" s="44"/>
      <c r="AD224" s="400"/>
      <c r="AE224" s="400"/>
      <c r="AF224" s="400"/>
    </row>
    <row r="225" spans="1:32" x14ac:dyDescent="0.3">
      <c r="A225" s="29"/>
      <c r="B225" s="4"/>
      <c r="C225" s="4"/>
      <c r="D225" s="4"/>
      <c r="E225" s="4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4"/>
      <c r="Z225" s="44"/>
      <c r="AA225" s="44"/>
      <c r="AB225" s="44"/>
      <c r="AC225" s="44"/>
      <c r="AD225" s="400"/>
      <c r="AE225" s="400"/>
      <c r="AF225" s="400"/>
    </row>
    <row r="226" spans="1:32" x14ac:dyDescent="0.3">
      <c r="A226" s="28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11"/>
      <c r="Z226" s="11"/>
      <c r="AA226" s="11"/>
      <c r="AB226" s="11"/>
      <c r="AC226" s="11"/>
      <c r="AD226" s="400"/>
      <c r="AE226" s="400"/>
      <c r="AF226" s="400"/>
    </row>
    <row r="227" spans="1:32" x14ac:dyDescent="0.3">
      <c r="A227" s="29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</row>
    <row r="228" spans="1:32" x14ac:dyDescent="0.3">
      <c r="A228" s="29"/>
      <c r="B228" s="4"/>
      <c r="C228" s="4"/>
      <c r="D228" s="4"/>
      <c r="E228" s="4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4"/>
      <c r="Z228" s="44"/>
      <c r="AA228" s="44"/>
      <c r="AB228" s="44"/>
      <c r="AC228" s="44"/>
      <c r="AD228" s="400"/>
      <c r="AE228" s="400"/>
      <c r="AF228" s="400"/>
    </row>
    <row r="229" spans="1:32" x14ac:dyDescent="0.3">
      <c r="A229" s="29"/>
      <c r="B229" s="4"/>
      <c r="C229" s="4"/>
      <c r="D229" s="4"/>
      <c r="E229" s="4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4"/>
      <c r="Z229" s="44"/>
      <c r="AA229" s="44"/>
      <c r="AB229" s="44"/>
      <c r="AC229" s="44"/>
      <c r="AD229" s="400"/>
      <c r="AE229" s="400"/>
      <c r="AF229" s="400"/>
    </row>
    <row r="230" spans="1:32" x14ac:dyDescent="0.3">
      <c r="A230" s="29"/>
      <c r="B230" s="4"/>
      <c r="C230" s="4"/>
      <c r="D230" s="4"/>
      <c r="E230" s="4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4"/>
      <c r="Z230" s="44"/>
      <c r="AA230" s="44"/>
      <c r="AB230" s="44"/>
      <c r="AC230" s="44"/>
      <c r="AD230" s="400"/>
      <c r="AE230" s="400"/>
      <c r="AF230" s="400"/>
    </row>
    <row r="231" spans="1:32" x14ac:dyDescent="0.3">
      <c r="A231" s="29"/>
      <c r="B231" s="4"/>
      <c r="C231" s="4"/>
      <c r="D231" s="4"/>
      <c r="E231" s="4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4"/>
      <c r="Z231" s="44"/>
      <c r="AA231" s="44"/>
      <c r="AB231" s="44"/>
      <c r="AC231" s="44"/>
      <c r="AD231" s="400"/>
      <c r="AE231" s="400"/>
      <c r="AF231" s="400"/>
    </row>
    <row r="232" spans="1:32" x14ac:dyDescent="0.3">
      <c r="A232" s="29"/>
      <c r="B232" s="4"/>
      <c r="C232" s="4"/>
      <c r="D232" s="4"/>
      <c r="E232" s="4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4"/>
      <c r="Z232" s="44"/>
      <c r="AA232" s="44"/>
      <c r="AB232" s="44"/>
      <c r="AC232" s="44"/>
      <c r="AD232" s="400"/>
      <c r="AE232" s="400"/>
      <c r="AF232" s="400"/>
    </row>
    <row r="233" spans="1:32" x14ac:dyDescent="0.3">
      <c r="A233" s="29"/>
      <c r="B233" s="4"/>
      <c r="C233" s="4"/>
      <c r="D233" s="4"/>
      <c r="E233" s="4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4"/>
      <c r="Z233" s="44"/>
      <c r="AA233" s="44"/>
      <c r="AB233" s="44"/>
      <c r="AC233" s="44"/>
      <c r="AD233" s="400"/>
      <c r="AE233" s="400"/>
      <c r="AF233" s="400"/>
    </row>
    <row r="234" spans="1:32" x14ac:dyDescent="0.3">
      <c r="A234" s="29"/>
      <c r="B234" s="4"/>
      <c r="C234" s="4"/>
      <c r="D234" s="4"/>
      <c r="E234" s="4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4"/>
      <c r="Z234" s="44"/>
      <c r="AA234" s="44"/>
      <c r="AB234" s="44"/>
      <c r="AC234" s="44"/>
      <c r="AD234" s="400"/>
      <c r="AE234" s="400"/>
      <c r="AF234" s="400"/>
    </row>
    <row r="235" spans="1:32" x14ac:dyDescent="0.3">
      <c r="A235" s="29"/>
      <c r="B235" s="4"/>
      <c r="C235" s="4"/>
      <c r="D235" s="4"/>
      <c r="E235" s="4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4"/>
      <c r="Z235" s="44"/>
      <c r="AA235" s="44"/>
      <c r="AB235" s="44"/>
      <c r="AC235" s="44"/>
      <c r="AD235" s="400"/>
      <c r="AE235" s="400"/>
      <c r="AF235" s="400"/>
    </row>
    <row r="236" spans="1:32" x14ac:dyDescent="0.3">
      <c r="A236" s="28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11"/>
      <c r="Z236" s="11"/>
      <c r="AA236" s="11"/>
      <c r="AB236" s="11"/>
      <c r="AC236" s="11"/>
      <c r="AD236" s="400"/>
      <c r="AE236" s="400"/>
      <c r="AF236" s="400"/>
    </row>
    <row r="237" spans="1:32" x14ac:dyDescent="0.3">
      <c r="A237" s="29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</row>
    <row r="238" spans="1:32" x14ac:dyDescent="0.3">
      <c r="A238" s="29"/>
      <c r="B238" s="4"/>
      <c r="C238" s="4"/>
      <c r="D238" s="4"/>
      <c r="E238" s="4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4"/>
      <c r="Z238" s="44"/>
      <c r="AA238" s="44"/>
      <c r="AB238" s="44"/>
      <c r="AC238" s="44"/>
      <c r="AD238" s="400"/>
      <c r="AE238" s="400"/>
      <c r="AF238" s="400"/>
    </row>
    <row r="239" spans="1:32" x14ac:dyDescent="0.3">
      <c r="A239" s="29"/>
      <c r="B239" s="4"/>
      <c r="C239" s="4"/>
      <c r="D239" s="4"/>
      <c r="E239" s="4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4"/>
      <c r="Z239" s="44"/>
      <c r="AA239" s="44"/>
      <c r="AB239" s="44"/>
      <c r="AC239" s="44"/>
      <c r="AD239" s="400"/>
      <c r="AE239" s="400"/>
      <c r="AF239" s="400"/>
    </row>
    <row r="240" spans="1:32" x14ac:dyDescent="0.3">
      <c r="A240" s="29"/>
      <c r="B240" s="4"/>
      <c r="C240" s="4"/>
      <c r="D240" s="4"/>
      <c r="E240" s="4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4"/>
      <c r="Z240" s="44"/>
      <c r="AA240" s="44"/>
      <c r="AB240" s="44"/>
      <c r="AC240" s="44"/>
      <c r="AD240" s="400"/>
      <c r="AE240" s="400"/>
      <c r="AF240" s="400"/>
    </row>
    <row r="241" spans="1:32" x14ac:dyDescent="0.3">
      <c r="A241" s="29"/>
      <c r="B241" s="4"/>
      <c r="C241" s="4"/>
      <c r="D241" s="4"/>
      <c r="E241" s="4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4"/>
      <c r="Z241" s="44"/>
      <c r="AA241" s="44"/>
      <c r="AB241" s="44"/>
      <c r="AC241" s="44"/>
      <c r="AD241" s="400"/>
      <c r="AE241" s="400"/>
      <c r="AF241" s="400"/>
    </row>
    <row r="242" spans="1:32" x14ac:dyDescent="0.3">
      <c r="A242" s="29"/>
      <c r="B242" s="4"/>
      <c r="C242" s="4"/>
      <c r="D242" s="4"/>
      <c r="E242" s="4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4"/>
      <c r="Z242" s="44"/>
      <c r="AA242" s="44"/>
      <c r="AB242" s="44"/>
      <c r="AC242" s="44"/>
      <c r="AD242" s="400"/>
      <c r="AE242" s="400"/>
      <c r="AF242" s="400"/>
    </row>
    <row r="243" spans="1:32" x14ac:dyDescent="0.3">
      <c r="A243" s="29"/>
      <c r="B243" s="4"/>
      <c r="C243" s="4"/>
      <c r="D243" s="4"/>
      <c r="E243" s="4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4"/>
      <c r="Z243" s="44"/>
      <c r="AA243" s="44"/>
      <c r="AB243" s="44"/>
      <c r="AC243" s="44"/>
      <c r="AD243" s="400"/>
      <c r="AE243" s="400"/>
      <c r="AF243" s="400"/>
    </row>
    <row r="244" spans="1:32" x14ac:dyDescent="0.3">
      <c r="A244" s="31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</row>
    <row r="245" spans="1:32" x14ac:dyDescent="0.3">
      <c r="A245" s="31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</row>
    <row r="246" spans="1:32" ht="16.2" x14ac:dyDescent="0.3">
      <c r="A246" s="23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</row>
    <row r="247" spans="1:32" x14ac:dyDescent="0.3">
      <c r="A247" s="24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39"/>
      <c r="AF247" s="39"/>
    </row>
    <row r="248" spans="1:32" x14ac:dyDescent="0.3">
      <c r="A248" s="25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</row>
    <row r="249" spans="1:32" x14ac:dyDescent="0.3">
      <c r="A249" s="26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</row>
    <row r="250" spans="1:32" x14ac:dyDescent="0.3">
      <c r="A250" s="27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4"/>
      <c r="X250" s="44"/>
      <c r="Y250" s="44"/>
      <c r="Z250" s="44"/>
      <c r="AA250" s="44"/>
      <c r="AB250" s="44"/>
      <c r="AC250" s="44"/>
      <c r="AD250" s="44"/>
      <c r="AE250" s="42"/>
      <c r="AF250" s="42"/>
    </row>
    <row r="251" spans="1:32" x14ac:dyDescent="0.3">
      <c r="A251" s="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x14ac:dyDescent="0.3">
      <c r="A252" s="32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1:32" x14ac:dyDescent="0.3">
      <c r="A253" s="29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</row>
    <row r="254" spans="1:32" ht="16.2" x14ac:dyDescent="0.3">
      <c r="A254" s="23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</row>
    <row r="255" spans="1:32" x14ac:dyDescent="0.3">
      <c r="A255" s="24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39"/>
      <c r="AF255" s="39"/>
    </row>
    <row r="256" spans="1:32" x14ac:dyDescent="0.3">
      <c r="A256" s="25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</row>
    <row r="257" spans="1:32" x14ac:dyDescent="0.3">
      <c r="A257" s="26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</row>
    <row r="258" spans="1:32" x14ac:dyDescent="0.3">
      <c r="A258" s="27"/>
      <c r="B258" s="42"/>
      <c r="C258" s="42"/>
      <c r="D258" s="42"/>
      <c r="E258" s="42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2"/>
      <c r="AF258" s="42"/>
    </row>
    <row r="259" spans="1:32" ht="16.2" x14ac:dyDescent="0.3">
      <c r="A259" s="23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</row>
    <row r="260" spans="1:32" x14ac:dyDescent="0.3">
      <c r="A260" s="24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40"/>
      <c r="AF260" s="40"/>
    </row>
    <row r="261" spans="1:32" x14ac:dyDescent="0.3">
      <c r="A261" s="25"/>
      <c r="B261" s="39"/>
      <c r="C261" s="39"/>
      <c r="D261" s="39"/>
      <c r="E261" s="39"/>
      <c r="F261" s="39"/>
      <c r="G261" s="39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39"/>
      <c r="W261" s="39"/>
      <c r="X261" s="39"/>
      <c r="Y261" s="39"/>
      <c r="Z261" s="39"/>
      <c r="AA261" s="39"/>
      <c r="AB261" s="39"/>
      <c r="AC261" s="39"/>
      <c r="AD261" s="40"/>
      <c r="AE261" s="40"/>
      <c r="AF261" s="40"/>
    </row>
    <row r="262" spans="1:32" x14ac:dyDescent="0.3">
      <c r="A262" s="26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</row>
    <row r="263" spans="1:32" x14ac:dyDescent="0.3">
      <c r="A263" s="27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00"/>
      <c r="AE263" s="400"/>
      <c r="AF263" s="400"/>
    </row>
    <row r="264" spans="1:32" x14ac:dyDescent="0.3">
      <c r="A264" s="27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00"/>
      <c r="AE264" s="400"/>
      <c r="AF264" s="400"/>
    </row>
    <row r="265" spans="1:32" x14ac:dyDescent="0.3">
      <c r="A265" s="33"/>
      <c r="B265" s="42"/>
      <c r="C265" s="42"/>
      <c r="D265" s="4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00"/>
      <c r="AE265" s="400"/>
      <c r="AF265" s="400"/>
    </row>
    <row r="266" spans="1:32" x14ac:dyDescent="0.3">
      <c r="A266" s="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00"/>
      <c r="AE266" s="400"/>
      <c r="AF266" s="400"/>
    </row>
    <row r="267" spans="1:32" x14ac:dyDescent="0.3">
      <c r="A267" s="32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401"/>
      <c r="AE267" s="401"/>
      <c r="AF267" s="401"/>
    </row>
    <row r="268" spans="1:32" x14ac:dyDescent="0.3">
      <c r="A268" s="29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</row>
    <row r="269" spans="1:32" ht="16.2" x14ac:dyDescent="0.3">
      <c r="A269" s="23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</row>
    <row r="270" spans="1:32" x14ac:dyDescent="0.3">
      <c r="A270" s="24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40"/>
      <c r="AF270" s="40"/>
    </row>
    <row r="271" spans="1:32" x14ac:dyDescent="0.3">
      <c r="A271" s="25"/>
      <c r="B271" s="39"/>
      <c r="C271" s="39"/>
      <c r="D271" s="39"/>
      <c r="E271" s="39"/>
      <c r="F271" s="39"/>
      <c r="G271" s="39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39"/>
      <c r="W271" s="39"/>
      <c r="X271" s="39"/>
      <c r="Y271" s="39"/>
      <c r="Z271" s="39"/>
      <c r="AA271" s="39"/>
      <c r="AB271" s="39"/>
      <c r="AC271" s="39"/>
      <c r="AD271" s="40"/>
      <c r="AE271" s="40"/>
      <c r="AF271" s="40"/>
    </row>
    <row r="272" spans="1:32" x14ac:dyDescent="0.3">
      <c r="A272" s="26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</row>
    <row r="273" spans="1:32" x14ac:dyDescent="0.3">
      <c r="A273" s="27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00"/>
      <c r="AE273" s="400"/>
      <c r="AF273" s="400"/>
    </row>
    <row r="274" spans="1:32" x14ac:dyDescent="0.3">
      <c r="A274" s="27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00"/>
      <c r="AE274" s="400"/>
      <c r="AF274" s="400"/>
    </row>
    <row r="275" spans="1:32" x14ac:dyDescent="0.3">
      <c r="A275" s="33"/>
      <c r="B275" s="42"/>
      <c r="C275" s="42"/>
      <c r="D275" s="4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00"/>
      <c r="AE275" s="400"/>
      <c r="AF275" s="400"/>
    </row>
    <row r="276" spans="1:32" x14ac:dyDescent="0.3">
      <c r="A276" s="27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00"/>
      <c r="AE276" s="400"/>
      <c r="AF276" s="400"/>
    </row>
    <row r="277" spans="1:32" x14ac:dyDescent="0.3">
      <c r="A277" s="27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00"/>
      <c r="AE277" s="400"/>
      <c r="AF277" s="400"/>
    </row>
    <row r="278" spans="1:32" x14ac:dyDescent="0.3">
      <c r="A278" s="33"/>
      <c r="B278" s="42"/>
      <c r="C278" s="42"/>
      <c r="D278" s="4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00"/>
      <c r="AE278" s="400"/>
      <c r="AF278" s="400"/>
    </row>
    <row r="279" spans="1:32" x14ac:dyDescent="0.3">
      <c r="A279" s="27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00"/>
      <c r="AE279" s="400"/>
      <c r="AF279" s="400"/>
    </row>
    <row r="280" spans="1:32" x14ac:dyDescent="0.3">
      <c r="A280" s="27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00"/>
      <c r="AE280" s="400"/>
      <c r="AF280" s="400"/>
    </row>
    <row r="281" spans="1:32" x14ac:dyDescent="0.3">
      <c r="A281" s="33"/>
      <c r="B281" s="42"/>
      <c r="C281" s="42"/>
      <c r="D281" s="4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00"/>
      <c r="AE281" s="400"/>
      <c r="AF281" s="400"/>
    </row>
    <row r="282" spans="1:32" x14ac:dyDescent="0.3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00"/>
      <c r="AE282" s="400"/>
      <c r="AF282" s="400"/>
    </row>
    <row r="283" spans="1:32" x14ac:dyDescent="0.3">
      <c r="A283" s="32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401"/>
      <c r="AE283" s="401"/>
      <c r="AF283" s="401"/>
    </row>
    <row r="284" spans="1:32" x14ac:dyDescent="0.3">
      <c r="A284" s="29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</row>
    <row r="285" spans="1:32" ht="16.2" x14ac:dyDescent="0.3">
      <c r="A285" s="34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</row>
    <row r="286" spans="1:32" x14ac:dyDescent="0.3">
      <c r="A286" s="24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</row>
    <row r="287" spans="1:32" x14ac:dyDescent="0.3">
      <c r="A287" s="35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48"/>
      <c r="AD287" s="48"/>
      <c r="AE287" s="48"/>
      <c r="AF287" s="48"/>
    </row>
    <row r="288" spans="1:32" x14ac:dyDescent="0.3">
      <c r="A288" s="26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</row>
    <row r="289" spans="1:32" x14ac:dyDescent="0.3">
      <c r="A289" s="35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</row>
    <row r="290" spans="1:32" x14ac:dyDescent="0.3">
      <c r="A290" s="35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48"/>
      <c r="AD290" s="48"/>
      <c r="AE290" s="48"/>
      <c r="AF290" s="48"/>
    </row>
    <row r="291" spans="1:32" x14ac:dyDescent="0.3">
      <c r="A291" s="2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</row>
    <row r="292" spans="1:32" x14ac:dyDescent="0.3">
      <c r="A292" s="27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</row>
    <row r="293" spans="1:32" x14ac:dyDescent="0.3">
      <c r="A293" s="35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48"/>
      <c r="AD293" s="48"/>
      <c r="AE293" s="48"/>
      <c r="AF293" s="48"/>
    </row>
    <row r="294" spans="1:32" x14ac:dyDescent="0.3">
      <c r="A294" s="2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</row>
    <row r="295" spans="1:32" x14ac:dyDescent="0.3">
      <c r="A295" s="36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</row>
    <row r="296" spans="1:32" x14ac:dyDescent="0.3">
      <c r="A296" s="24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1:32" x14ac:dyDescent="0.3">
      <c r="A297" s="3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</row>
    <row r="298" spans="1:32" x14ac:dyDescent="0.3">
      <c r="A298" s="3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</row>
    <row r="299" spans="1:32" x14ac:dyDescent="0.3">
      <c r="A299" s="3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</row>
    <row r="300" spans="1:32" x14ac:dyDescent="0.3">
      <c r="A300" s="3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</row>
    <row r="301" spans="1:32" x14ac:dyDescent="0.3">
      <c r="A301" s="3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</row>
    <row r="302" spans="1:32" x14ac:dyDescent="0.3">
      <c r="A302" s="3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</row>
    <row r="303" spans="1:32" x14ac:dyDescent="0.3">
      <c r="A303" s="3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</row>
    <row r="304" spans="1:32" x14ac:dyDescent="0.3">
      <c r="A304" s="3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</row>
    <row r="305" spans="1:32" x14ac:dyDescent="0.3">
      <c r="A305" s="3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</row>
    <row r="306" spans="1:32" x14ac:dyDescent="0.3">
      <c r="A306" s="3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</row>
    <row r="307" spans="1:32" x14ac:dyDescent="0.3">
      <c r="A307" s="3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</row>
    <row r="308" spans="1:32" x14ac:dyDescent="0.3">
      <c r="A308" s="3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</row>
    <row r="309" spans="1:32" x14ac:dyDescent="0.3">
      <c r="A309" s="3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</row>
    <row r="310" spans="1:32" x14ac:dyDescent="0.3">
      <c r="A310" s="3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</row>
    <row r="311" spans="1:32" x14ac:dyDescent="0.3">
      <c r="A311" s="3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</row>
    <row r="312" spans="1:32" x14ac:dyDescent="0.3">
      <c r="A312" s="3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</row>
    <row r="313" spans="1:32" x14ac:dyDescent="0.3">
      <c r="A313" s="3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</row>
    <row r="314" spans="1:32" x14ac:dyDescent="0.3">
      <c r="A314" s="3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</row>
    <row r="315" spans="1:32" x14ac:dyDescent="0.3">
      <c r="A315" s="3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</row>
    <row r="316" spans="1:32" x14ac:dyDescent="0.3">
      <c r="A316" s="3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</row>
    <row r="317" spans="1:32" x14ac:dyDescent="0.3">
      <c r="A317" s="3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</row>
    <row r="318" spans="1:32" x14ac:dyDescent="0.3">
      <c r="A318" s="3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</row>
    <row r="319" spans="1:32" x14ac:dyDescent="0.3">
      <c r="A319" s="3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</row>
    <row r="320" spans="1:32" x14ac:dyDescent="0.3">
      <c r="A320" s="3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</row>
    <row r="321" spans="1:32" x14ac:dyDescent="0.3">
      <c r="A321" s="3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</row>
    <row r="322" spans="1:32" x14ac:dyDescent="0.3">
      <c r="A322" s="3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</row>
    <row r="323" spans="1:32" x14ac:dyDescent="0.3">
      <c r="A323" s="3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</row>
    <row r="324" spans="1:32" x14ac:dyDescent="0.3">
      <c r="A324" s="3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</row>
    <row r="325" spans="1:32" x14ac:dyDescent="0.3">
      <c r="A325" s="3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</row>
    <row r="326" spans="1:32" x14ac:dyDescent="0.3">
      <c r="A326" s="3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</row>
    <row r="327" spans="1:32" x14ac:dyDescent="0.3">
      <c r="A327" s="3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</row>
    <row r="328" spans="1:32" x14ac:dyDescent="0.3">
      <c r="A328" s="3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</row>
    <row r="329" spans="1:32" x14ac:dyDescent="0.3">
      <c r="A329" s="3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</row>
    <row r="330" spans="1:32" x14ac:dyDescent="0.3">
      <c r="A330" s="3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</row>
    <row r="331" spans="1:32" x14ac:dyDescent="0.3">
      <c r="A331" s="3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</row>
    <row r="332" spans="1:32" x14ac:dyDescent="0.3">
      <c r="A332" s="3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</row>
    <row r="333" spans="1:32" x14ac:dyDescent="0.3">
      <c r="A333" s="3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</row>
    <row r="334" spans="1:32" x14ac:dyDescent="0.3">
      <c r="A334" s="3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</row>
    <row r="335" spans="1:32" x14ac:dyDescent="0.3">
      <c r="A335" s="3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</row>
    <row r="336" spans="1:32" x14ac:dyDescent="0.3">
      <c r="A336" s="3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</row>
    <row r="337" spans="1:32" x14ac:dyDescent="0.3">
      <c r="A337" s="3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</row>
    <row r="338" spans="1:32" x14ac:dyDescent="0.3">
      <c r="A338" s="3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</row>
    <row r="339" spans="1:32" x14ac:dyDescent="0.3">
      <c r="A339" s="3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</row>
    <row r="340" spans="1:32" x14ac:dyDescent="0.3">
      <c r="A340" s="3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</row>
    <row r="341" spans="1:32" x14ac:dyDescent="0.3">
      <c r="A341" s="3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</row>
    <row r="342" spans="1:32" x14ac:dyDescent="0.3">
      <c r="A342" s="3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</row>
    <row r="343" spans="1:32" x14ac:dyDescent="0.3">
      <c r="A343" s="3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</row>
    <row r="344" spans="1:32" x14ac:dyDescent="0.3">
      <c r="A344" s="3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</row>
    <row r="345" spans="1:32" x14ac:dyDescent="0.3">
      <c r="A345" s="3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</row>
    <row r="346" spans="1:32" x14ac:dyDescent="0.3">
      <c r="A346" s="3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</row>
    <row r="347" spans="1:32" x14ac:dyDescent="0.3">
      <c r="A347" s="3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</row>
    <row r="348" spans="1:32" x14ac:dyDescent="0.3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</row>
    <row r="349" spans="1:32" x14ac:dyDescent="0.3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</row>
    <row r="350" spans="1:32" x14ac:dyDescent="0.3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</row>
    <row r="351" spans="1:32" x14ac:dyDescent="0.3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</row>
    <row r="352" spans="1:32" x14ac:dyDescent="0.3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</row>
    <row r="353" spans="2:32" x14ac:dyDescent="0.3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</row>
    <row r="354" spans="2:32" x14ac:dyDescent="0.3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</row>
    <row r="355" spans="2:32" x14ac:dyDescent="0.3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</row>
    <row r="356" spans="2:32" x14ac:dyDescent="0.3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</row>
    <row r="357" spans="2:32" x14ac:dyDescent="0.3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</row>
    <row r="358" spans="2:32" x14ac:dyDescent="0.3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</row>
    <row r="359" spans="2:32" x14ac:dyDescent="0.3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</row>
    <row r="360" spans="2:32" x14ac:dyDescent="0.3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</row>
    <row r="361" spans="2:32" x14ac:dyDescent="0.3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</row>
    <row r="362" spans="2:32" x14ac:dyDescent="0.3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</row>
    <row r="363" spans="2:32" x14ac:dyDescent="0.3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</row>
    <row r="364" spans="2:32" x14ac:dyDescent="0.3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</row>
    <row r="365" spans="2:32" x14ac:dyDescent="0.3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</row>
    <row r="366" spans="2:32" x14ac:dyDescent="0.3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</row>
    <row r="367" spans="2:32" x14ac:dyDescent="0.3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</row>
    <row r="368" spans="2:32" x14ac:dyDescent="0.3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</row>
    <row r="369" spans="2:32" x14ac:dyDescent="0.3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</row>
    <row r="370" spans="2:32" x14ac:dyDescent="0.3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</row>
    <row r="371" spans="2:32" x14ac:dyDescent="0.3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</row>
    <row r="372" spans="2:32" x14ac:dyDescent="0.3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</row>
    <row r="373" spans="2:32" x14ac:dyDescent="0.3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</row>
    <row r="374" spans="2:32" x14ac:dyDescent="0.3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</row>
    <row r="375" spans="2:32" x14ac:dyDescent="0.3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</row>
    <row r="376" spans="2:32" x14ac:dyDescent="0.3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</row>
    <row r="377" spans="2:32" x14ac:dyDescent="0.3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</row>
    <row r="378" spans="2:32" x14ac:dyDescent="0.3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</row>
    <row r="379" spans="2:32" x14ac:dyDescent="0.3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</row>
    <row r="380" spans="2:32" x14ac:dyDescent="0.3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</row>
    <row r="381" spans="2:32" x14ac:dyDescent="0.3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</row>
    <row r="382" spans="2:32" x14ac:dyDescent="0.3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</row>
    <row r="383" spans="2:32" x14ac:dyDescent="0.3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</row>
    <row r="384" spans="2:32" x14ac:dyDescent="0.3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</row>
    <row r="385" spans="2:32" x14ac:dyDescent="0.3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</row>
    <row r="386" spans="2:32" x14ac:dyDescent="0.3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</row>
    <row r="387" spans="2:32" x14ac:dyDescent="0.3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</row>
    <row r="388" spans="2:32" x14ac:dyDescent="0.3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</row>
    <row r="389" spans="2:32" x14ac:dyDescent="0.3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</row>
    <row r="390" spans="2:32" x14ac:dyDescent="0.3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</row>
    <row r="391" spans="2:32" x14ac:dyDescent="0.3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</row>
    <row r="392" spans="2:32" x14ac:dyDescent="0.3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</row>
    <row r="393" spans="2:32" x14ac:dyDescent="0.3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</row>
    <row r="394" spans="2:32" x14ac:dyDescent="0.3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</row>
    <row r="395" spans="2:32" x14ac:dyDescent="0.3"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</row>
    <row r="396" spans="2:32" x14ac:dyDescent="0.3"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</row>
    <row r="397" spans="2:32" x14ac:dyDescent="0.3"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</row>
    <row r="398" spans="2:32" x14ac:dyDescent="0.3"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</row>
    <row r="399" spans="2:32" x14ac:dyDescent="0.3"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</row>
    <row r="400" spans="2:32" x14ac:dyDescent="0.3"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</row>
    <row r="401" spans="2:32" x14ac:dyDescent="0.3"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</row>
    <row r="402" spans="2:32" x14ac:dyDescent="0.3"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</row>
    <row r="403" spans="2:32" x14ac:dyDescent="0.3"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</row>
    <row r="404" spans="2:32" x14ac:dyDescent="0.3"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</row>
    <row r="405" spans="2:32" x14ac:dyDescent="0.3"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</row>
    <row r="406" spans="2:32" x14ac:dyDescent="0.3"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</row>
    <row r="407" spans="2:32" x14ac:dyDescent="0.3"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</row>
    <row r="408" spans="2:32" x14ac:dyDescent="0.3"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</row>
    <row r="409" spans="2:32" x14ac:dyDescent="0.3"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</row>
    <row r="410" spans="2:32" x14ac:dyDescent="0.3"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</row>
    <row r="411" spans="2:32" x14ac:dyDescent="0.3"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</row>
    <row r="412" spans="2:32" x14ac:dyDescent="0.3"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</row>
    <row r="413" spans="2:32" x14ac:dyDescent="0.3"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</row>
    <row r="414" spans="2:32" x14ac:dyDescent="0.3"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</row>
    <row r="415" spans="2:32" x14ac:dyDescent="0.3"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</row>
    <row r="416" spans="2:32" x14ac:dyDescent="0.3"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</row>
    <row r="417" spans="2:32" x14ac:dyDescent="0.3"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</row>
    <row r="418" spans="2:32" x14ac:dyDescent="0.3"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</row>
    <row r="419" spans="2:32" x14ac:dyDescent="0.3"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</row>
    <row r="420" spans="2:32" x14ac:dyDescent="0.3"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</row>
    <row r="421" spans="2:32" x14ac:dyDescent="0.3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</row>
    <row r="422" spans="2:32" x14ac:dyDescent="0.3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</row>
    <row r="423" spans="2:32" x14ac:dyDescent="0.3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</row>
    <row r="424" spans="2:32" x14ac:dyDescent="0.3"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</row>
    <row r="425" spans="2:32" x14ac:dyDescent="0.3"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</row>
    <row r="426" spans="2:32" x14ac:dyDescent="0.3"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</row>
    <row r="427" spans="2:32" x14ac:dyDescent="0.3"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</row>
    <row r="428" spans="2:32" x14ac:dyDescent="0.3"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</row>
    <row r="429" spans="2:32" x14ac:dyDescent="0.3"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</row>
    <row r="430" spans="2:32" x14ac:dyDescent="0.3"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</row>
    <row r="431" spans="2:32" x14ac:dyDescent="0.3"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</row>
    <row r="432" spans="2:32" x14ac:dyDescent="0.3"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</row>
    <row r="433" spans="2:32" x14ac:dyDescent="0.3"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</row>
    <row r="434" spans="2:32" x14ac:dyDescent="0.3"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</row>
    <row r="435" spans="2:32" x14ac:dyDescent="0.3"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</row>
    <row r="436" spans="2:32" x14ac:dyDescent="0.3"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</row>
    <row r="437" spans="2:32" x14ac:dyDescent="0.3"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</row>
    <row r="438" spans="2:32" x14ac:dyDescent="0.3"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</row>
    <row r="439" spans="2:32" x14ac:dyDescent="0.3"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</row>
    <row r="440" spans="2:32" x14ac:dyDescent="0.3"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</row>
    <row r="441" spans="2:32" x14ac:dyDescent="0.3"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</row>
    <row r="442" spans="2:32" x14ac:dyDescent="0.3"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</row>
  </sheetData>
  <mergeCells count="212">
    <mergeCell ref="B25:AC25"/>
    <mergeCell ref="A48:AC48"/>
    <mergeCell ref="AD75:AF75"/>
    <mergeCell ref="AD76:AF76"/>
    <mergeCell ref="AD78:AF78"/>
    <mergeCell ref="AD72:AF72"/>
    <mergeCell ref="AD73:AF73"/>
    <mergeCell ref="AD74:AF74"/>
    <mergeCell ref="B37:AC37"/>
    <mergeCell ref="B38:AC38"/>
    <mergeCell ref="AD68:AF68"/>
    <mergeCell ref="AD70:AF70"/>
    <mergeCell ref="AD71:AF71"/>
    <mergeCell ref="AD54:AF54"/>
    <mergeCell ref="AD62:AF62"/>
    <mergeCell ref="AD55:AF55"/>
    <mergeCell ref="AD65:AF65"/>
    <mergeCell ref="AD66:AF66"/>
    <mergeCell ref="AD67:AF67"/>
    <mergeCell ref="AD63:AF63"/>
    <mergeCell ref="AD64:AF64"/>
    <mergeCell ref="AD58:AF58"/>
    <mergeCell ref="AD59:AF59"/>
    <mergeCell ref="AD60:AF60"/>
    <mergeCell ref="AD56:AF56"/>
    <mergeCell ref="AD57:AF57"/>
    <mergeCell ref="AD86:AF86"/>
    <mergeCell ref="AD87:AF87"/>
    <mergeCell ref="AD88:AF88"/>
    <mergeCell ref="AD82:AF82"/>
    <mergeCell ref="AD83:AF83"/>
    <mergeCell ref="AD84:AF84"/>
    <mergeCell ref="AD79:AF79"/>
    <mergeCell ref="AD80:AF80"/>
    <mergeCell ref="AD81:AF81"/>
    <mergeCell ref="AD99:AF99"/>
    <mergeCell ref="AD100:AF100"/>
    <mergeCell ref="AD102:AF102"/>
    <mergeCell ref="AD96:AF96"/>
    <mergeCell ref="AD97:AF97"/>
    <mergeCell ref="AD98:AF98"/>
    <mergeCell ref="AD89:AF89"/>
    <mergeCell ref="AD90:AF90"/>
    <mergeCell ref="AD95:AF95"/>
    <mergeCell ref="AD109:AF109"/>
    <mergeCell ref="AD110:AF110"/>
    <mergeCell ref="AD111:AF111"/>
    <mergeCell ref="AD106:AF106"/>
    <mergeCell ref="AD107:AF107"/>
    <mergeCell ref="AD108:AF108"/>
    <mergeCell ref="AD103:AF103"/>
    <mergeCell ref="AD104:AF104"/>
    <mergeCell ref="AD105:AF105"/>
    <mergeCell ref="AD118:AF118"/>
    <mergeCell ref="AD119:AF119"/>
    <mergeCell ref="AD120:AF120"/>
    <mergeCell ref="AD115:AF115"/>
    <mergeCell ref="AD116:AF116"/>
    <mergeCell ref="AD117:AF117"/>
    <mergeCell ref="AD112:AF112"/>
    <mergeCell ref="AD113:AF113"/>
    <mergeCell ref="AD114:AF114"/>
    <mergeCell ref="AD128:AF128"/>
    <mergeCell ref="AD129:AF129"/>
    <mergeCell ref="AD130:AF130"/>
    <mergeCell ref="AD124:AF124"/>
    <mergeCell ref="AD125:AF125"/>
    <mergeCell ref="AD126:AF126"/>
    <mergeCell ref="AD121:AF121"/>
    <mergeCell ref="AD122:AF122"/>
    <mergeCell ref="AD123:AF123"/>
    <mergeCell ref="AD138:AF138"/>
    <mergeCell ref="AD139:AF139"/>
    <mergeCell ref="AD140:AF140"/>
    <mergeCell ref="AD135:AF135"/>
    <mergeCell ref="AD136:AF136"/>
    <mergeCell ref="AD137:AF137"/>
    <mergeCell ref="AD131:AF131"/>
    <mergeCell ref="AD133:AF133"/>
    <mergeCell ref="AD134:AF134"/>
    <mergeCell ref="AD152:AF152"/>
    <mergeCell ref="AD147:AF147"/>
    <mergeCell ref="AD148:AF148"/>
    <mergeCell ref="AD149:AF149"/>
    <mergeCell ref="AD144:AF144"/>
    <mergeCell ref="AD145:AF145"/>
    <mergeCell ref="AD146:AF146"/>
    <mergeCell ref="AD141:AF141"/>
    <mergeCell ref="AD142:AF142"/>
    <mergeCell ref="AD143:AF143"/>
    <mergeCell ref="AD239:AF239"/>
    <mergeCell ref="AD226:AF226"/>
    <mergeCell ref="AD228:AF228"/>
    <mergeCell ref="AD229:AF229"/>
    <mergeCell ref="AD230:AF230"/>
    <mergeCell ref="AD223:AF223"/>
    <mergeCell ref="AD224:AF224"/>
    <mergeCell ref="AD225:AF225"/>
    <mergeCell ref="AD231:AF231"/>
    <mergeCell ref="AD233:AF233"/>
    <mergeCell ref="AD234:AF234"/>
    <mergeCell ref="AD235:AF235"/>
    <mergeCell ref="AD236:AF236"/>
    <mergeCell ref="AD238:AF238"/>
    <mergeCell ref="AD232:AF232"/>
    <mergeCell ref="AD283:AF283"/>
    <mergeCell ref="AD281:AF281"/>
    <mergeCell ref="AD282:AF282"/>
    <mergeCell ref="AD277:AF277"/>
    <mergeCell ref="AD278:AF278"/>
    <mergeCell ref="AD243:AF243"/>
    <mergeCell ref="AD267:AF267"/>
    <mergeCell ref="AD273:AF273"/>
    <mergeCell ref="AD240:AF240"/>
    <mergeCell ref="AD241:AF241"/>
    <mergeCell ref="AD263:AF263"/>
    <mergeCell ref="AD275:AF275"/>
    <mergeCell ref="AD276:AF276"/>
    <mergeCell ref="AD274:AF274"/>
    <mergeCell ref="AD266:AF266"/>
    <mergeCell ref="AD264:AF264"/>
    <mergeCell ref="AD265:AF265"/>
    <mergeCell ref="AD242:AF242"/>
    <mergeCell ref="AD279:AF279"/>
    <mergeCell ref="AD280:AF280"/>
    <mergeCell ref="B19:AC19"/>
    <mergeCell ref="B20:AC20"/>
    <mergeCell ref="B21:AC21"/>
    <mergeCell ref="B43:AC43"/>
    <mergeCell ref="B44:AC44"/>
    <mergeCell ref="AD216:AF216"/>
    <mergeCell ref="AD194:AF194"/>
    <mergeCell ref="B40:AC40"/>
    <mergeCell ref="AD168:AF168"/>
    <mergeCell ref="AD177:AF177"/>
    <mergeCell ref="AD162:AF162"/>
    <mergeCell ref="AD164:AF164"/>
    <mergeCell ref="AD166:AF166"/>
    <mergeCell ref="AD159:AF159"/>
    <mergeCell ref="AD160:AF160"/>
    <mergeCell ref="AD161:AF161"/>
    <mergeCell ref="AD156:AF156"/>
    <mergeCell ref="AD157:AF157"/>
    <mergeCell ref="AD158:AF158"/>
    <mergeCell ref="AD153:AF153"/>
    <mergeCell ref="AD154:AF154"/>
    <mergeCell ref="AD155:AF155"/>
    <mergeCell ref="AD150:AF150"/>
    <mergeCell ref="AD151:AF151"/>
    <mergeCell ref="AD179:AF179"/>
    <mergeCell ref="AD180:AF180"/>
    <mergeCell ref="AD167:AF167"/>
    <mergeCell ref="AD220:AF220"/>
    <mergeCell ref="AD221:AF221"/>
    <mergeCell ref="AD205:AF205"/>
    <mergeCell ref="AD207:AF207"/>
    <mergeCell ref="AD208:AF208"/>
    <mergeCell ref="AD202:AF202"/>
    <mergeCell ref="AD203:AF203"/>
    <mergeCell ref="AD204:AF204"/>
    <mergeCell ref="AD198:AF198"/>
    <mergeCell ref="AD200:AF200"/>
    <mergeCell ref="AD201:AF201"/>
    <mergeCell ref="AD219:AF219"/>
    <mergeCell ref="B31:AC31"/>
    <mergeCell ref="B11:AC11"/>
    <mergeCell ref="B12:AC12"/>
    <mergeCell ref="B10:AC10"/>
    <mergeCell ref="B13:AC13"/>
    <mergeCell ref="B14:AC14"/>
    <mergeCell ref="B15:AC15"/>
    <mergeCell ref="AD217:AF217"/>
    <mergeCell ref="AD218:AF218"/>
    <mergeCell ref="AD213:AF213"/>
    <mergeCell ref="AD214:AF214"/>
    <mergeCell ref="AD215:AF215"/>
    <mergeCell ref="AD209:AF209"/>
    <mergeCell ref="AD210:AF210"/>
    <mergeCell ref="AD211:AF211"/>
    <mergeCell ref="AD196:AF196"/>
    <mergeCell ref="AD197:AF197"/>
    <mergeCell ref="AD191:AF191"/>
    <mergeCell ref="AD192:AF192"/>
    <mergeCell ref="AD193:AF193"/>
    <mergeCell ref="AD187:AF187"/>
    <mergeCell ref="AD189:AF189"/>
    <mergeCell ref="AD190:AF190"/>
    <mergeCell ref="AD178:AF178"/>
    <mergeCell ref="B30:AC30"/>
    <mergeCell ref="B16:AC16"/>
    <mergeCell ref="B18:AC18"/>
    <mergeCell ref="B17:AC17"/>
    <mergeCell ref="AD9:AF9"/>
    <mergeCell ref="B45:AC45"/>
    <mergeCell ref="B46:AC46"/>
    <mergeCell ref="B47:AC47"/>
    <mergeCell ref="B9:AC9"/>
    <mergeCell ref="B32:AC32"/>
    <mergeCell ref="B33:AC33"/>
    <mergeCell ref="B34:AC34"/>
    <mergeCell ref="B35:AC35"/>
    <mergeCell ref="B36:AC36"/>
    <mergeCell ref="B39:AC39"/>
    <mergeCell ref="B41:AC41"/>
    <mergeCell ref="B42:AC42"/>
    <mergeCell ref="B22:AC22"/>
    <mergeCell ref="B23:AC23"/>
    <mergeCell ref="B24:AC24"/>
    <mergeCell ref="B26:AC26"/>
    <mergeCell ref="B27:AC27"/>
    <mergeCell ref="B28:AC28"/>
    <mergeCell ref="B29:AC29"/>
  </mergeCells>
  <phoneticPr fontId="31" type="noConversion"/>
  <pageMargins left="0.19685039370078741" right="0.19685039370078741" top="0.19685039370078741" bottom="0.19685039370078741" header="0.39370078740157483" footer="0.59055118110236227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16"/>
  <sheetViews>
    <sheetView view="pageBreakPreview" zoomScale="60" zoomScaleNormal="100" workbookViewId="0">
      <selection activeCell="AK36" sqref="AK36"/>
    </sheetView>
  </sheetViews>
  <sheetFormatPr defaultRowHeight="14.4" x14ac:dyDescent="0.3"/>
  <cols>
    <col min="1" max="1" width="2.5546875" customWidth="1"/>
    <col min="2" max="2" width="0.6640625" customWidth="1"/>
    <col min="3" max="3" width="1" customWidth="1"/>
    <col min="4" max="4" width="1.88671875" customWidth="1"/>
    <col min="5" max="6" width="1" customWidth="1"/>
    <col min="7" max="7" width="3.88671875" customWidth="1"/>
    <col min="8" max="8" width="4.6640625" customWidth="1"/>
    <col min="9" max="9" width="1" customWidth="1"/>
    <col min="10" max="10" width="3.88671875" customWidth="1"/>
    <col min="11" max="11" width="1.88671875" customWidth="1"/>
    <col min="12" max="13" width="1" customWidth="1"/>
    <col min="14" max="14" width="5.44140625" customWidth="1"/>
    <col min="15" max="15" width="1" hidden="1" customWidth="1"/>
    <col min="16" max="16" width="0.5546875" hidden="1" customWidth="1"/>
    <col min="17" max="17" width="1.33203125" hidden="1" customWidth="1"/>
    <col min="18" max="18" width="0.44140625" hidden="1" customWidth="1"/>
    <col min="19" max="20" width="1" hidden="1" customWidth="1"/>
    <col min="21" max="21" width="0.44140625" hidden="1" customWidth="1"/>
    <col min="22" max="23" width="1" hidden="1" customWidth="1"/>
    <col min="24" max="24" width="0.109375" hidden="1" customWidth="1"/>
    <col min="25" max="26" width="1" hidden="1" customWidth="1"/>
    <col min="27" max="27" width="2.33203125" hidden="1" customWidth="1"/>
    <col min="28" max="28" width="1.88671875" hidden="1" customWidth="1"/>
    <col min="29" max="29" width="1" hidden="1" customWidth="1"/>
    <col min="30" max="30" width="2.6640625" style="54" customWidth="1"/>
    <col min="31" max="31" width="1" style="54" customWidth="1"/>
    <col min="32" max="32" width="11" style="54" customWidth="1"/>
    <col min="33" max="33" width="3.88671875" style="54" customWidth="1"/>
    <col min="34" max="34" width="1" style="54" customWidth="1"/>
    <col min="35" max="35" width="8.5546875" style="54" customWidth="1"/>
    <col min="36" max="36" width="2.5546875" style="54" customWidth="1"/>
    <col min="37" max="37" width="9.88671875" style="54" customWidth="1"/>
    <col min="38" max="38" width="10.33203125" style="201" customWidth="1"/>
    <col min="39" max="39" width="16.109375" style="54" customWidth="1"/>
    <col min="40" max="40" width="9.109375" style="59"/>
    <col min="41" max="42" width="9.109375" style="54"/>
  </cols>
  <sheetData>
    <row r="1" spans="1:39" x14ac:dyDescent="0.3">
      <c r="A1" s="80"/>
      <c r="B1" s="81"/>
      <c r="C1" s="81"/>
      <c r="D1" s="81"/>
      <c r="E1" s="81"/>
      <c r="F1" s="81"/>
      <c r="G1" s="81"/>
      <c r="H1" s="81"/>
      <c r="I1" s="81"/>
      <c r="J1" s="82" t="s">
        <v>0</v>
      </c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3" t="s">
        <v>1</v>
      </c>
      <c r="Y1" s="83"/>
      <c r="Z1" s="83"/>
      <c r="AA1" s="83"/>
      <c r="AB1" s="83"/>
      <c r="AC1" s="83"/>
      <c r="AD1" s="84"/>
      <c r="AE1" s="84"/>
      <c r="AF1" s="84"/>
      <c r="AG1" s="84"/>
      <c r="AH1" s="84"/>
      <c r="AI1" s="84"/>
      <c r="AJ1" s="84"/>
      <c r="AK1" s="143"/>
      <c r="AL1" s="192"/>
      <c r="AM1" s="70"/>
    </row>
    <row r="2" spans="1:39" x14ac:dyDescent="0.3">
      <c r="A2" s="14"/>
      <c r="B2" s="15"/>
      <c r="C2" s="15"/>
      <c r="D2" s="15"/>
      <c r="E2" s="15"/>
      <c r="F2" s="15"/>
      <c r="G2" s="15"/>
      <c r="H2" s="15"/>
      <c r="I2" s="15"/>
      <c r="J2" s="15" t="s">
        <v>1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7" t="s">
        <v>2</v>
      </c>
      <c r="Y2" s="17"/>
      <c r="Z2" s="17"/>
      <c r="AA2" s="17"/>
      <c r="AB2" s="17"/>
      <c r="AC2" s="17"/>
      <c r="AD2" s="55"/>
      <c r="AE2" s="55"/>
      <c r="AF2" s="55"/>
      <c r="AG2" s="55"/>
      <c r="AH2" s="55"/>
      <c r="AI2" s="55"/>
      <c r="AJ2" s="55"/>
      <c r="AK2" s="142"/>
      <c r="AL2" s="193"/>
      <c r="AM2" s="71"/>
    </row>
    <row r="3" spans="1:39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7" t="s">
        <v>3</v>
      </c>
      <c r="Y3" s="17"/>
      <c r="Z3" s="17"/>
      <c r="AA3" s="17"/>
      <c r="AB3" s="17"/>
      <c r="AC3" s="17"/>
      <c r="AD3" s="55"/>
      <c r="AE3" s="55"/>
      <c r="AF3" s="55"/>
      <c r="AG3" s="55"/>
      <c r="AH3" s="55"/>
      <c r="AI3" s="55"/>
      <c r="AJ3" s="55"/>
      <c r="AK3" s="142"/>
      <c r="AL3" s="193"/>
      <c r="AM3" s="71"/>
    </row>
    <row r="4" spans="1:39" ht="7.5" customHeight="1" x14ac:dyDescent="0.3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56"/>
      <c r="AE4" s="56"/>
      <c r="AF4" s="56"/>
      <c r="AG4" s="56"/>
      <c r="AH4" s="56"/>
      <c r="AI4" s="56"/>
      <c r="AJ4" s="56"/>
      <c r="AK4" s="142"/>
      <c r="AL4" s="193"/>
      <c r="AM4" s="71"/>
    </row>
    <row r="5" spans="1:39" ht="16.8" thickBot="1" x14ac:dyDescent="0.35">
      <c r="A5" s="21" t="s">
        <v>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73"/>
      <c r="AE5" s="73"/>
      <c r="AF5" s="73"/>
      <c r="AG5" s="73"/>
      <c r="AH5" s="73"/>
      <c r="AI5" s="73"/>
      <c r="AJ5" s="73"/>
      <c r="AK5" s="163"/>
      <c r="AL5" s="194"/>
      <c r="AM5" s="74"/>
    </row>
    <row r="6" spans="1:39" x14ac:dyDescent="0.3">
      <c r="A6" s="117" t="s">
        <v>5</v>
      </c>
      <c r="B6" s="118"/>
      <c r="C6" s="118"/>
      <c r="D6" s="118"/>
      <c r="E6" s="118" t="s">
        <v>6</v>
      </c>
      <c r="F6" s="118"/>
      <c r="G6" s="118"/>
      <c r="H6" s="417" t="s">
        <v>7</v>
      </c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118"/>
      <c r="AC6" s="118"/>
      <c r="AD6" s="422" t="s">
        <v>189</v>
      </c>
      <c r="AE6" s="423"/>
      <c r="AF6" s="426"/>
      <c r="AG6" s="422" t="s">
        <v>187</v>
      </c>
      <c r="AH6" s="423"/>
      <c r="AI6" s="423"/>
      <c r="AJ6" s="423"/>
      <c r="AK6" s="179" t="s">
        <v>182</v>
      </c>
      <c r="AL6" s="180" t="s">
        <v>205</v>
      </c>
      <c r="AM6" s="145" t="s">
        <v>210</v>
      </c>
    </row>
    <row r="7" spans="1:39" x14ac:dyDescent="0.3">
      <c r="A7" s="90" t="s">
        <v>8</v>
      </c>
      <c r="B7" s="91"/>
      <c r="C7" s="91"/>
      <c r="D7" s="91"/>
      <c r="E7" s="91" t="s">
        <v>9</v>
      </c>
      <c r="F7" s="91"/>
      <c r="G7" s="9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424" t="s">
        <v>190</v>
      </c>
      <c r="AE7" s="425"/>
      <c r="AF7" s="427"/>
      <c r="AG7" s="424" t="s">
        <v>188</v>
      </c>
      <c r="AH7" s="425"/>
      <c r="AI7" s="425"/>
      <c r="AJ7" s="425"/>
      <c r="AK7" s="178">
        <v>42481</v>
      </c>
      <c r="AL7" s="160">
        <v>42530</v>
      </c>
      <c r="AM7" s="140">
        <v>42670</v>
      </c>
    </row>
    <row r="8" spans="1:39" x14ac:dyDescent="0.3">
      <c r="A8" s="8" t="s">
        <v>10</v>
      </c>
      <c r="B8" s="5"/>
      <c r="C8" s="5"/>
      <c r="D8" s="5"/>
      <c r="E8" s="6" t="s">
        <v>11</v>
      </c>
      <c r="F8" s="6"/>
      <c r="G8" s="6"/>
      <c r="H8" s="5" t="s">
        <v>12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34">
        <v>1600000</v>
      </c>
      <c r="AE8" s="434"/>
      <c r="AF8" s="434"/>
      <c r="AG8" s="434">
        <v>1600000</v>
      </c>
      <c r="AH8" s="434"/>
      <c r="AI8" s="434"/>
      <c r="AJ8" s="435"/>
      <c r="AK8" s="186"/>
      <c r="AL8" s="195"/>
      <c r="AM8" s="181"/>
    </row>
    <row r="9" spans="1:39" x14ac:dyDescent="0.3">
      <c r="A9" s="8" t="s">
        <v>10</v>
      </c>
      <c r="B9" s="5"/>
      <c r="C9" s="5"/>
      <c r="D9" s="5"/>
      <c r="E9" s="6" t="s">
        <v>13</v>
      </c>
      <c r="F9" s="6"/>
      <c r="G9" s="6"/>
      <c r="H9" s="5" t="s">
        <v>14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418">
        <v>50000</v>
      </c>
      <c r="AE9" s="418"/>
      <c r="AF9" s="418"/>
      <c r="AG9" s="418">
        <v>50000</v>
      </c>
      <c r="AH9" s="418"/>
      <c r="AI9" s="418"/>
      <c r="AJ9" s="419"/>
      <c r="AK9" s="186"/>
      <c r="AL9" s="195"/>
      <c r="AM9" s="181"/>
    </row>
    <row r="10" spans="1:39" x14ac:dyDescent="0.3">
      <c r="A10" s="8" t="s">
        <v>10</v>
      </c>
      <c r="B10" s="5"/>
      <c r="C10" s="5"/>
      <c r="D10" s="5"/>
      <c r="E10" s="6" t="s">
        <v>15</v>
      </c>
      <c r="F10" s="6"/>
      <c r="G10" s="6"/>
      <c r="H10" s="5" t="s">
        <v>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418">
        <v>260000</v>
      </c>
      <c r="AE10" s="418"/>
      <c r="AF10" s="418"/>
      <c r="AG10" s="418">
        <v>260000</v>
      </c>
      <c r="AH10" s="418"/>
      <c r="AI10" s="418"/>
      <c r="AJ10" s="419"/>
      <c r="AK10" s="186"/>
      <c r="AL10" s="195"/>
      <c r="AM10" s="181"/>
    </row>
    <row r="11" spans="1:39" x14ac:dyDescent="0.3">
      <c r="A11" s="8" t="s">
        <v>10</v>
      </c>
      <c r="B11" s="5"/>
      <c r="C11" s="5"/>
      <c r="D11" s="5"/>
      <c r="E11" s="6" t="s">
        <v>17</v>
      </c>
      <c r="F11" s="6"/>
      <c r="G11" s="6"/>
      <c r="H11" s="5" t="s">
        <v>18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434">
        <v>1900000</v>
      </c>
      <c r="AE11" s="434"/>
      <c r="AF11" s="434"/>
      <c r="AG11" s="434">
        <v>1900000</v>
      </c>
      <c r="AH11" s="434"/>
      <c r="AI11" s="434"/>
      <c r="AJ11" s="435"/>
      <c r="AK11" s="186"/>
      <c r="AL11" s="195"/>
      <c r="AM11" s="181"/>
    </row>
    <row r="12" spans="1:39" x14ac:dyDescent="0.3">
      <c r="A12" s="8" t="s">
        <v>10</v>
      </c>
      <c r="B12" s="5"/>
      <c r="C12" s="5"/>
      <c r="D12" s="5"/>
      <c r="E12" s="6" t="s">
        <v>19</v>
      </c>
      <c r="F12" s="6"/>
      <c r="G12" s="6"/>
      <c r="H12" s="5" t="s">
        <v>20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434">
        <v>3500000</v>
      </c>
      <c r="AE12" s="434"/>
      <c r="AF12" s="434"/>
      <c r="AG12" s="434">
        <v>3500000</v>
      </c>
      <c r="AH12" s="434"/>
      <c r="AI12" s="434"/>
      <c r="AJ12" s="435"/>
      <c r="AK12" s="186"/>
      <c r="AL12" s="195"/>
      <c r="AM12" s="181"/>
    </row>
    <row r="13" spans="1:39" x14ac:dyDescent="0.3">
      <c r="A13" s="8" t="s">
        <v>10</v>
      </c>
      <c r="B13" s="5"/>
      <c r="C13" s="5"/>
      <c r="D13" s="5"/>
      <c r="E13" s="6" t="s">
        <v>21</v>
      </c>
      <c r="F13" s="6"/>
      <c r="G13" s="6"/>
      <c r="H13" s="5" t="s">
        <v>22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418">
        <v>2000</v>
      </c>
      <c r="AE13" s="418"/>
      <c r="AF13" s="418"/>
      <c r="AG13" s="418">
        <v>2000</v>
      </c>
      <c r="AH13" s="418"/>
      <c r="AI13" s="418"/>
      <c r="AJ13" s="419"/>
      <c r="AK13" s="186"/>
      <c r="AL13" s="195"/>
      <c r="AM13" s="181"/>
    </row>
    <row r="14" spans="1:39" x14ac:dyDescent="0.3">
      <c r="A14" s="8" t="s">
        <v>10</v>
      </c>
      <c r="B14" s="5"/>
      <c r="C14" s="5"/>
      <c r="D14" s="5"/>
      <c r="E14" s="6" t="s">
        <v>23</v>
      </c>
      <c r="F14" s="6"/>
      <c r="G14" s="6"/>
      <c r="H14" s="5" t="s">
        <v>24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418">
        <v>8000</v>
      </c>
      <c r="AE14" s="418"/>
      <c r="AF14" s="418"/>
      <c r="AG14" s="418">
        <v>8000</v>
      </c>
      <c r="AH14" s="418"/>
      <c r="AI14" s="418"/>
      <c r="AJ14" s="419"/>
      <c r="AK14" s="186"/>
      <c r="AL14" s="195"/>
      <c r="AM14" s="181"/>
    </row>
    <row r="15" spans="1:39" x14ac:dyDescent="0.3">
      <c r="A15" s="8" t="s">
        <v>10</v>
      </c>
      <c r="B15" s="5"/>
      <c r="C15" s="5"/>
      <c r="D15" s="5"/>
      <c r="E15" s="6" t="s">
        <v>25</v>
      </c>
      <c r="F15" s="6"/>
      <c r="G15" s="6"/>
      <c r="H15" s="5" t="s">
        <v>26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418">
        <v>350000</v>
      </c>
      <c r="AE15" s="418"/>
      <c r="AF15" s="418"/>
      <c r="AG15" s="418">
        <v>350000</v>
      </c>
      <c r="AH15" s="418"/>
      <c r="AI15" s="418"/>
      <c r="AJ15" s="419"/>
      <c r="AK15" s="186"/>
      <c r="AL15" s="195"/>
      <c r="AM15" s="181"/>
    </row>
    <row r="16" spans="1:39" x14ac:dyDescent="0.3">
      <c r="A16" s="8" t="s">
        <v>10</v>
      </c>
      <c r="B16" s="5"/>
      <c r="C16" s="5"/>
      <c r="D16" s="5"/>
      <c r="E16" s="6" t="s">
        <v>27</v>
      </c>
      <c r="F16" s="6"/>
      <c r="G16" s="6"/>
      <c r="H16" s="5" t="s">
        <v>28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418">
        <v>20000</v>
      </c>
      <c r="AE16" s="418"/>
      <c r="AF16" s="418"/>
      <c r="AG16" s="418">
        <v>20000</v>
      </c>
      <c r="AH16" s="418"/>
      <c r="AI16" s="418"/>
      <c r="AJ16" s="419"/>
      <c r="AK16" s="186"/>
      <c r="AL16" s="195"/>
      <c r="AM16" s="181"/>
    </row>
    <row r="17" spans="1:42" x14ac:dyDescent="0.3">
      <c r="A17" s="8" t="s">
        <v>10</v>
      </c>
      <c r="B17" s="5"/>
      <c r="C17" s="5"/>
      <c r="D17" s="5"/>
      <c r="E17" s="6" t="s">
        <v>29</v>
      </c>
      <c r="F17" s="6"/>
      <c r="G17" s="6"/>
      <c r="H17" s="5" t="s">
        <v>30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418">
        <v>40000</v>
      </c>
      <c r="AE17" s="418"/>
      <c r="AF17" s="418"/>
      <c r="AG17" s="418">
        <v>40000</v>
      </c>
      <c r="AH17" s="418"/>
      <c r="AI17" s="418"/>
      <c r="AJ17" s="419"/>
      <c r="AK17" s="186"/>
      <c r="AL17" s="195"/>
      <c r="AM17" s="181"/>
    </row>
    <row r="18" spans="1:42" x14ac:dyDescent="0.3">
      <c r="A18" s="8" t="s">
        <v>10</v>
      </c>
      <c r="B18" s="5"/>
      <c r="C18" s="5"/>
      <c r="D18" s="5"/>
      <c r="E18" s="6" t="s">
        <v>31</v>
      </c>
      <c r="F18" s="6"/>
      <c r="G18" s="6"/>
      <c r="H18" s="5" t="s">
        <v>32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418">
        <v>20000</v>
      </c>
      <c r="AE18" s="418"/>
      <c r="AF18" s="418"/>
      <c r="AG18" s="418">
        <v>20000</v>
      </c>
      <c r="AH18" s="418"/>
      <c r="AI18" s="418"/>
      <c r="AJ18" s="419"/>
      <c r="AK18" s="186"/>
      <c r="AL18" s="195"/>
      <c r="AM18" s="181"/>
    </row>
    <row r="19" spans="1:42" x14ac:dyDescent="0.3">
      <c r="A19" s="8" t="s">
        <v>10</v>
      </c>
      <c r="B19" s="5"/>
      <c r="C19" s="5"/>
      <c r="D19" s="5"/>
      <c r="E19" s="6" t="s">
        <v>33</v>
      </c>
      <c r="F19" s="6"/>
      <c r="G19" s="6"/>
      <c r="H19" s="5" t="s">
        <v>34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418">
        <v>350000</v>
      </c>
      <c r="AE19" s="418"/>
      <c r="AF19" s="418"/>
      <c r="AG19" s="418">
        <v>350000</v>
      </c>
      <c r="AH19" s="418"/>
      <c r="AI19" s="418"/>
      <c r="AJ19" s="419"/>
      <c r="AK19" s="186"/>
      <c r="AL19" s="195"/>
      <c r="AM19" s="181"/>
    </row>
    <row r="20" spans="1:42" x14ac:dyDescent="0.3">
      <c r="A20" s="8" t="s">
        <v>10</v>
      </c>
      <c r="B20" s="5"/>
      <c r="C20" s="5"/>
      <c r="D20" s="5"/>
      <c r="E20" s="392">
        <v>4111</v>
      </c>
      <c r="F20" s="392"/>
      <c r="G20" s="392"/>
      <c r="H20" s="5" t="s">
        <v>211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418"/>
      <c r="AE20" s="418"/>
      <c r="AF20" s="418"/>
      <c r="AG20" s="418"/>
      <c r="AH20" s="418"/>
      <c r="AI20" s="418"/>
      <c r="AJ20" s="419"/>
      <c r="AK20" s="186"/>
      <c r="AL20" s="195"/>
      <c r="AM20" s="181">
        <v>22090</v>
      </c>
    </row>
    <row r="21" spans="1:42" x14ac:dyDescent="0.3">
      <c r="A21" s="8" t="s">
        <v>10</v>
      </c>
      <c r="B21" s="5"/>
      <c r="C21" s="5"/>
      <c r="D21" s="5"/>
      <c r="E21" s="6" t="s">
        <v>35</v>
      </c>
      <c r="F21" s="6"/>
      <c r="G21" s="6"/>
      <c r="H21" s="5" t="s">
        <v>36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418"/>
      <c r="AE21" s="418"/>
      <c r="AF21" s="418"/>
      <c r="AG21" s="418">
        <v>141700</v>
      </c>
      <c r="AH21" s="418"/>
      <c r="AI21" s="418"/>
      <c r="AJ21" s="419"/>
      <c r="AK21" s="186"/>
      <c r="AL21" s="195"/>
      <c r="AM21" s="181"/>
    </row>
    <row r="22" spans="1:42" x14ac:dyDescent="0.3">
      <c r="A22" s="8" t="s">
        <v>10</v>
      </c>
      <c r="B22" s="5"/>
      <c r="C22" s="5"/>
      <c r="D22" s="5"/>
      <c r="E22" s="6" t="s">
        <v>37</v>
      </c>
      <c r="F22" s="6"/>
      <c r="G22" s="6"/>
      <c r="H22" s="5" t="s">
        <v>38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418"/>
      <c r="AE22" s="418"/>
      <c r="AF22" s="418"/>
      <c r="AG22" s="418">
        <v>52000</v>
      </c>
      <c r="AH22" s="418"/>
      <c r="AI22" s="418"/>
      <c r="AJ22" s="419"/>
      <c r="AK22" s="186">
        <v>224000</v>
      </c>
      <c r="AL22" s="195"/>
      <c r="AM22" s="181"/>
    </row>
    <row r="23" spans="1:42" x14ac:dyDescent="0.3">
      <c r="A23" s="8" t="s">
        <v>10</v>
      </c>
      <c r="B23" s="5"/>
      <c r="C23" s="5"/>
      <c r="D23" s="5"/>
      <c r="E23" s="438">
        <v>4222</v>
      </c>
      <c r="F23" s="438"/>
      <c r="G23" s="438"/>
      <c r="H23" s="5" t="s">
        <v>212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418"/>
      <c r="AE23" s="418"/>
      <c r="AF23" s="418"/>
      <c r="AG23" s="418"/>
      <c r="AH23" s="418"/>
      <c r="AI23" s="418"/>
      <c r="AJ23" s="419"/>
      <c r="AK23" s="186"/>
      <c r="AL23" s="195"/>
      <c r="AM23" s="181">
        <v>167000</v>
      </c>
      <c r="AN23" s="254" t="s">
        <v>213</v>
      </c>
    </row>
    <row r="24" spans="1:42" s="52" customFormat="1" x14ac:dyDescent="0.3">
      <c r="A24" s="85" t="s">
        <v>10</v>
      </c>
      <c r="B24" s="76"/>
      <c r="C24" s="76"/>
      <c r="D24" s="77"/>
      <c r="E24" s="75" t="s">
        <v>39</v>
      </c>
      <c r="F24" s="76"/>
      <c r="G24" s="77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7"/>
      <c r="AD24" s="436">
        <v>8100000</v>
      </c>
      <c r="AE24" s="436"/>
      <c r="AF24" s="436"/>
      <c r="AG24" s="436">
        <v>8293700</v>
      </c>
      <c r="AH24" s="436"/>
      <c r="AI24" s="436"/>
      <c r="AJ24" s="437"/>
      <c r="AK24" s="187">
        <f>SUM(AK8:AK22)</f>
        <v>224000</v>
      </c>
      <c r="AL24" s="196">
        <f>SUM(AL8:AL22)</f>
        <v>0</v>
      </c>
      <c r="AM24" s="182">
        <f>SUM(AM8:AM23)</f>
        <v>189090</v>
      </c>
      <c r="AN24" s="59"/>
      <c r="AO24" s="58"/>
      <c r="AP24" s="58"/>
    </row>
    <row r="25" spans="1:42" x14ac:dyDescent="0.3">
      <c r="A25" s="8" t="s">
        <v>40</v>
      </c>
      <c r="B25" s="5"/>
      <c r="C25" s="5"/>
      <c r="D25" s="5"/>
      <c r="E25" s="6" t="s">
        <v>41</v>
      </c>
      <c r="F25" s="6"/>
      <c r="G25" s="6"/>
      <c r="H25" s="5" t="s">
        <v>42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418">
        <v>50000</v>
      </c>
      <c r="AE25" s="418"/>
      <c r="AF25" s="418"/>
      <c r="AG25" s="418">
        <v>50000</v>
      </c>
      <c r="AH25" s="418"/>
      <c r="AI25" s="418"/>
      <c r="AJ25" s="419"/>
      <c r="AK25" s="186"/>
      <c r="AL25" s="195"/>
      <c r="AM25" s="181"/>
    </row>
    <row r="26" spans="1:42" s="52" customFormat="1" x14ac:dyDescent="0.3">
      <c r="A26" s="85" t="s">
        <v>40</v>
      </c>
      <c r="B26" s="76"/>
      <c r="C26" s="76"/>
      <c r="D26" s="76"/>
      <c r="E26" s="75" t="s">
        <v>43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/>
      <c r="AD26" s="420">
        <v>50000</v>
      </c>
      <c r="AE26" s="420"/>
      <c r="AF26" s="420"/>
      <c r="AG26" s="420">
        <v>50000</v>
      </c>
      <c r="AH26" s="420"/>
      <c r="AI26" s="420"/>
      <c r="AJ26" s="421"/>
      <c r="AK26" s="187">
        <f>SUM(AK25)</f>
        <v>0</v>
      </c>
      <c r="AL26" s="196">
        <f>SUM(AL25)</f>
        <v>0</v>
      </c>
      <c r="AM26" s="182">
        <f>SUM(AM25)</f>
        <v>0</v>
      </c>
      <c r="AN26" s="59"/>
      <c r="AO26" s="58"/>
      <c r="AP26" s="58"/>
    </row>
    <row r="27" spans="1:42" x14ac:dyDescent="0.3">
      <c r="A27" s="8" t="s">
        <v>44</v>
      </c>
      <c r="B27" s="5"/>
      <c r="C27" s="5"/>
      <c r="D27" s="5"/>
      <c r="E27" s="6" t="s">
        <v>45</v>
      </c>
      <c r="F27" s="6"/>
      <c r="G27" s="6"/>
      <c r="H27" s="5" t="s">
        <v>46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418">
        <v>48000</v>
      </c>
      <c r="AE27" s="418"/>
      <c r="AF27" s="418"/>
      <c r="AG27" s="418">
        <v>48001</v>
      </c>
      <c r="AH27" s="418"/>
      <c r="AI27" s="418"/>
      <c r="AJ27" s="419"/>
      <c r="AK27" s="188">
        <v>-48001</v>
      </c>
      <c r="AL27" s="197"/>
      <c r="AM27" s="183"/>
    </row>
    <row r="28" spans="1:42" s="52" customFormat="1" x14ac:dyDescent="0.3">
      <c r="A28" s="85" t="s">
        <v>44</v>
      </c>
      <c r="B28" s="76"/>
      <c r="C28" s="76"/>
      <c r="D28" s="77"/>
      <c r="E28" s="75" t="s">
        <v>47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7"/>
      <c r="AD28" s="420">
        <v>48000</v>
      </c>
      <c r="AE28" s="420"/>
      <c r="AF28" s="420"/>
      <c r="AG28" s="420">
        <v>48001</v>
      </c>
      <c r="AH28" s="420"/>
      <c r="AI28" s="420"/>
      <c r="AJ28" s="421"/>
      <c r="AK28" s="189">
        <f>SUM(AK27)</f>
        <v>-48001</v>
      </c>
      <c r="AL28" s="198">
        <f>SUM(AL27)</f>
        <v>0</v>
      </c>
      <c r="AM28" s="184">
        <f>SUM(AM27)</f>
        <v>0</v>
      </c>
      <c r="AN28" s="59"/>
      <c r="AO28" s="58"/>
      <c r="AP28" s="58"/>
    </row>
    <row r="29" spans="1:42" x14ac:dyDescent="0.3">
      <c r="A29" s="8" t="s">
        <v>48</v>
      </c>
      <c r="B29" s="5"/>
      <c r="C29" s="5"/>
      <c r="D29" s="5"/>
      <c r="E29" s="6" t="s">
        <v>41</v>
      </c>
      <c r="F29" s="6"/>
      <c r="G29" s="6"/>
      <c r="H29" s="5" t="s">
        <v>42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418">
        <v>10000</v>
      </c>
      <c r="AE29" s="418"/>
      <c r="AF29" s="418"/>
      <c r="AG29" s="418">
        <v>10000</v>
      </c>
      <c r="AH29" s="418"/>
      <c r="AI29" s="418"/>
      <c r="AJ29" s="419"/>
      <c r="AK29" s="186"/>
      <c r="AL29" s="195"/>
      <c r="AM29" s="181"/>
    </row>
    <row r="30" spans="1:42" x14ac:dyDescent="0.3">
      <c r="A30" s="8" t="s">
        <v>48</v>
      </c>
      <c r="B30" s="5"/>
      <c r="C30" s="5"/>
      <c r="D30" s="5"/>
      <c r="E30" s="6" t="s">
        <v>45</v>
      </c>
      <c r="F30" s="6"/>
      <c r="G30" s="6"/>
      <c r="H30" s="5" t="s">
        <v>46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418">
        <v>30000</v>
      </c>
      <c r="AE30" s="418"/>
      <c r="AF30" s="418"/>
      <c r="AG30" s="418">
        <v>30000</v>
      </c>
      <c r="AH30" s="418"/>
      <c r="AI30" s="418"/>
      <c r="AJ30" s="419"/>
      <c r="AK30" s="186"/>
      <c r="AL30" s="195"/>
      <c r="AM30" s="181"/>
    </row>
    <row r="31" spans="1:42" s="52" customFormat="1" x14ac:dyDescent="0.3">
      <c r="A31" s="85" t="s">
        <v>48</v>
      </c>
      <c r="B31" s="76"/>
      <c r="C31" s="76"/>
      <c r="D31" s="77"/>
      <c r="E31" s="75" t="s">
        <v>49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7"/>
      <c r="AD31" s="420">
        <v>40000</v>
      </c>
      <c r="AE31" s="420"/>
      <c r="AF31" s="420"/>
      <c r="AG31" s="420">
        <v>40000</v>
      </c>
      <c r="AH31" s="420"/>
      <c r="AI31" s="420"/>
      <c r="AJ31" s="421"/>
      <c r="AK31" s="187">
        <f>SUM(AK29:AK30)</f>
        <v>0</v>
      </c>
      <c r="AL31" s="196">
        <f>SUM(AL29:AL30)</f>
        <v>0</v>
      </c>
      <c r="AM31" s="182">
        <f>SUM(AM29:AM30)</f>
        <v>0</v>
      </c>
      <c r="AN31" s="59"/>
      <c r="AO31" s="58"/>
      <c r="AP31" s="58"/>
    </row>
    <row r="32" spans="1:42" x14ac:dyDescent="0.3">
      <c r="A32" s="8" t="s">
        <v>183</v>
      </c>
      <c r="B32" s="5"/>
      <c r="C32" s="5"/>
      <c r="D32" s="5"/>
      <c r="E32" s="6" t="s">
        <v>41</v>
      </c>
      <c r="F32" s="6"/>
      <c r="G32" s="6"/>
      <c r="H32" s="5" t="s">
        <v>42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418">
        <v>10000</v>
      </c>
      <c r="AE32" s="418"/>
      <c r="AF32" s="418"/>
      <c r="AG32" s="418">
        <v>10000</v>
      </c>
      <c r="AH32" s="418"/>
      <c r="AI32" s="418"/>
      <c r="AJ32" s="419"/>
      <c r="AK32" s="186">
        <v>48002</v>
      </c>
      <c r="AL32" s="195"/>
      <c r="AM32" s="181"/>
    </row>
    <row r="33" spans="1:42" x14ac:dyDescent="0.3">
      <c r="A33" s="8" t="s">
        <v>183</v>
      </c>
      <c r="B33" s="5"/>
      <c r="C33" s="5"/>
      <c r="D33" s="5"/>
      <c r="E33" s="6" t="s">
        <v>45</v>
      </c>
      <c r="F33" s="6"/>
      <c r="G33" s="6"/>
      <c r="H33" s="5" t="s">
        <v>46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418">
        <v>30000</v>
      </c>
      <c r="AE33" s="418"/>
      <c r="AF33" s="418"/>
      <c r="AG33" s="418">
        <v>30000</v>
      </c>
      <c r="AH33" s="418"/>
      <c r="AI33" s="418"/>
      <c r="AJ33" s="419"/>
      <c r="AK33" s="186"/>
      <c r="AL33" s="195"/>
      <c r="AM33" s="181"/>
    </row>
    <row r="34" spans="1:42" s="52" customFormat="1" x14ac:dyDescent="0.3">
      <c r="A34" s="85" t="s">
        <v>183</v>
      </c>
      <c r="B34" s="76"/>
      <c r="C34" s="76"/>
      <c r="D34" s="77"/>
      <c r="E34" s="75" t="s">
        <v>184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  <c r="AD34" s="420">
        <v>40000</v>
      </c>
      <c r="AE34" s="420"/>
      <c r="AF34" s="420"/>
      <c r="AG34" s="420">
        <v>40000</v>
      </c>
      <c r="AH34" s="420"/>
      <c r="AI34" s="420"/>
      <c r="AJ34" s="421"/>
      <c r="AK34" s="187">
        <f>SUM(AK32:AK33)</f>
        <v>48002</v>
      </c>
      <c r="AL34" s="196">
        <f>SUM(AL32:AL33)</f>
        <v>0</v>
      </c>
      <c r="AM34" s="182">
        <f>SUM(AM32:AM33)</f>
        <v>0</v>
      </c>
      <c r="AN34" s="59"/>
      <c r="AO34" s="58"/>
      <c r="AP34" s="58"/>
    </row>
    <row r="35" spans="1:42" x14ac:dyDescent="0.3">
      <c r="A35" s="8" t="s">
        <v>50</v>
      </c>
      <c r="B35" s="5"/>
      <c r="C35" s="5"/>
      <c r="D35" s="5"/>
      <c r="E35" s="6" t="s">
        <v>41</v>
      </c>
      <c r="F35" s="6"/>
      <c r="G35" s="6"/>
      <c r="H35" s="5" t="s">
        <v>42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418">
        <v>100000</v>
      </c>
      <c r="AE35" s="418"/>
      <c r="AF35" s="418"/>
      <c r="AG35" s="418">
        <v>100000</v>
      </c>
      <c r="AH35" s="418"/>
      <c r="AI35" s="418"/>
      <c r="AJ35" s="419"/>
      <c r="AK35" s="186"/>
      <c r="AL35" s="195"/>
      <c r="AM35" s="181"/>
    </row>
    <row r="36" spans="1:42" s="52" customFormat="1" x14ac:dyDescent="0.3">
      <c r="A36" s="85" t="s">
        <v>50</v>
      </c>
      <c r="B36" s="76"/>
      <c r="C36" s="76"/>
      <c r="D36" s="77"/>
      <c r="E36" s="75" t="s">
        <v>51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7"/>
      <c r="AD36" s="420">
        <v>100000</v>
      </c>
      <c r="AE36" s="420"/>
      <c r="AF36" s="420"/>
      <c r="AG36" s="420">
        <v>100000</v>
      </c>
      <c r="AH36" s="420"/>
      <c r="AI36" s="420"/>
      <c r="AJ36" s="421"/>
      <c r="AK36" s="187">
        <f>SUM(AK35)</f>
        <v>0</v>
      </c>
      <c r="AL36" s="196">
        <f>SUM(AL35)</f>
        <v>0</v>
      </c>
      <c r="AM36" s="182">
        <f>SUM(AM35)</f>
        <v>0</v>
      </c>
      <c r="AN36" s="59"/>
      <c r="AO36" s="58"/>
      <c r="AP36" s="58"/>
    </row>
    <row r="37" spans="1:42" x14ac:dyDescent="0.3">
      <c r="A37" s="8" t="s">
        <v>52</v>
      </c>
      <c r="B37" s="5"/>
      <c r="C37" s="5"/>
      <c r="D37" s="5"/>
      <c r="E37" s="6" t="s">
        <v>41</v>
      </c>
      <c r="F37" s="6"/>
      <c r="G37" s="6"/>
      <c r="H37" s="5" t="s">
        <v>42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418">
        <v>100000</v>
      </c>
      <c r="AE37" s="418"/>
      <c r="AF37" s="418"/>
      <c r="AG37" s="418">
        <v>100000</v>
      </c>
      <c r="AH37" s="418"/>
      <c r="AI37" s="418"/>
      <c r="AJ37" s="419"/>
      <c r="AK37" s="186"/>
      <c r="AL37" s="195"/>
      <c r="AM37" s="181"/>
    </row>
    <row r="38" spans="1:42" s="52" customFormat="1" x14ac:dyDescent="0.3">
      <c r="A38" s="85" t="s">
        <v>52</v>
      </c>
      <c r="B38" s="76"/>
      <c r="C38" s="76"/>
      <c r="D38" s="76"/>
      <c r="E38" s="76" t="s">
        <v>53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7"/>
      <c r="AD38" s="420">
        <v>100000</v>
      </c>
      <c r="AE38" s="420"/>
      <c r="AF38" s="420"/>
      <c r="AG38" s="420">
        <v>100000</v>
      </c>
      <c r="AH38" s="420"/>
      <c r="AI38" s="420"/>
      <c r="AJ38" s="421"/>
      <c r="AK38" s="187">
        <f>SUM(AK37)</f>
        <v>0</v>
      </c>
      <c r="AL38" s="196">
        <f>SUM(AL37)</f>
        <v>0</v>
      </c>
      <c r="AM38" s="182">
        <f>SUM(AM37)</f>
        <v>0</v>
      </c>
      <c r="AN38" s="59"/>
      <c r="AO38" s="58"/>
      <c r="AP38" s="58"/>
    </row>
    <row r="39" spans="1:42" x14ac:dyDescent="0.3">
      <c r="A39" s="8" t="s">
        <v>54</v>
      </c>
      <c r="B39" s="5"/>
      <c r="C39" s="5"/>
      <c r="D39" s="5"/>
      <c r="E39" s="6" t="s">
        <v>41</v>
      </c>
      <c r="F39" s="6"/>
      <c r="G39" s="6"/>
      <c r="H39" s="5" t="s">
        <v>42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418">
        <v>70000</v>
      </c>
      <c r="AE39" s="418"/>
      <c r="AF39" s="418"/>
      <c r="AG39" s="418">
        <v>70000</v>
      </c>
      <c r="AH39" s="418"/>
      <c r="AI39" s="418"/>
      <c r="AJ39" s="419"/>
      <c r="AK39" s="186"/>
      <c r="AL39" s="195"/>
      <c r="AM39" s="181"/>
    </row>
    <row r="40" spans="1:42" s="52" customFormat="1" x14ac:dyDescent="0.3">
      <c r="A40" s="85" t="s">
        <v>54</v>
      </c>
      <c r="B40" s="76"/>
      <c r="C40" s="76"/>
      <c r="D40" s="77"/>
      <c r="E40" s="75" t="s">
        <v>55</v>
      </c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7"/>
      <c r="AD40" s="420">
        <v>70000</v>
      </c>
      <c r="AE40" s="420"/>
      <c r="AF40" s="420"/>
      <c r="AG40" s="420">
        <v>70000</v>
      </c>
      <c r="AH40" s="420"/>
      <c r="AI40" s="420"/>
      <c r="AJ40" s="421"/>
      <c r="AK40" s="187">
        <f>SUM(AK39)</f>
        <v>0</v>
      </c>
      <c r="AL40" s="196">
        <f>SUM(AL39)</f>
        <v>0</v>
      </c>
      <c r="AM40" s="182">
        <f>SUM(AM39)</f>
        <v>0</v>
      </c>
      <c r="AN40" s="59"/>
      <c r="AO40" s="58"/>
      <c r="AP40" s="58"/>
    </row>
    <row r="41" spans="1:42" x14ac:dyDescent="0.3">
      <c r="A41" s="8" t="s">
        <v>56</v>
      </c>
      <c r="B41" s="5"/>
      <c r="C41" s="5"/>
      <c r="D41" s="5"/>
      <c r="E41" s="6" t="s">
        <v>45</v>
      </c>
      <c r="F41" s="6"/>
      <c r="G41" s="6"/>
      <c r="H41" s="5" t="s">
        <v>46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418"/>
      <c r="AE41" s="418"/>
      <c r="AF41" s="418"/>
      <c r="AG41" s="418">
        <v>1</v>
      </c>
      <c r="AH41" s="418"/>
      <c r="AI41" s="418"/>
      <c r="AJ41" s="419"/>
      <c r="AK41" s="188">
        <v>-1</v>
      </c>
      <c r="AL41" s="197"/>
      <c r="AM41" s="183"/>
    </row>
    <row r="42" spans="1:42" s="52" customFormat="1" x14ac:dyDescent="0.3">
      <c r="A42" s="85" t="s">
        <v>56</v>
      </c>
      <c r="B42" s="76"/>
      <c r="C42" s="76"/>
      <c r="D42" s="77"/>
      <c r="E42" s="75" t="s">
        <v>57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7"/>
      <c r="AD42" s="420"/>
      <c r="AE42" s="420"/>
      <c r="AF42" s="420"/>
      <c r="AG42" s="420">
        <v>1</v>
      </c>
      <c r="AH42" s="420"/>
      <c r="AI42" s="420"/>
      <c r="AJ42" s="421"/>
      <c r="AK42" s="189">
        <f>SUM(AK41)</f>
        <v>-1</v>
      </c>
      <c r="AL42" s="198">
        <f>SUM(AL41)</f>
        <v>0</v>
      </c>
      <c r="AM42" s="184">
        <f>SUM(AM41)</f>
        <v>0</v>
      </c>
      <c r="AN42" s="59"/>
      <c r="AO42" s="58"/>
      <c r="AP42" s="58"/>
    </row>
    <row r="43" spans="1:42" x14ac:dyDescent="0.3">
      <c r="A43" s="8" t="s">
        <v>58</v>
      </c>
      <c r="B43" s="5"/>
      <c r="C43" s="5"/>
      <c r="D43" s="5"/>
      <c r="E43" s="6" t="s">
        <v>41</v>
      </c>
      <c r="F43" s="6"/>
      <c r="G43" s="6"/>
      <c r="H43" s="5" t="s">
        <v>42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418">
        <v>3000</v>
      </c>
      <c r="AE43" s="418"/>
      <c r="AF43" s="418"/>
      <c r="AG43" s="418">
        <v>3000</v>
      </c>
      <c r="AH43" s="418"/>
      <c r="AI43" s="418"/>
      <c r="AJ43" s="419"/>
      <c r="AK43" s="186"/>
      <c r="AL43" s="195"/>
      <c r="AM43" s="181"/>
    </row>
    <row r="44" spans="1:42" x14ac:dyDescent="0.3">
      <c r="A44" s="8" t="s">
        <v>58</v>
      </c>
      <c r="B44" s="5"/>
      <c r="C44" s="5"/>
      <c r="D44" s="5"/>
      <c r="E44" s="6" t="s">
        <v>59</v>
      </c>
      <c r="F44" s="6"/>
      <c r="G44" s="6"/>
      <c r="H44" s="5" t="s">
        <v>60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418">
        <v>40000</v>
      </c>
      <c r="AE44" s="418"/>
      <c r="AF44" s="418"/>
      <c r="AG44" s="418">
        <v>38635</v>
      </c>
      <c r="AH44" s="418"/>
      <c r="AI44" s="418"/>
      <c r="AJ44" s="419"/>
      <c r="AK44" s="186"/>
      <c r="AL44" s="195"/>
      <c r="AM44" s="181"/>
    </row>
    <row r="45" spans="1:42" x14ac:dyDescent="0.3">
      <c r="A45" s="8" t="s">
        <v>58</v>
      </c>
      <c r="B45" s="5"/>
      <c r="C45" s="5"/>
      <c r="D45" s="5"/>
      <c r="E45" s="6" t="s">
        <v>61</v>
      </c>
      <c r="F45" s="6"/>
      <c r="G45" s="6"/>
      <c r="H45" s="5" t="s">
        <v>62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418">
        <v>1000</v>
      </c>
      <c r="AE45" s="418"/>
      <c r="AF45" s="418"/>
      <c r="AG45" s="418">
        <v>1000</v>
      </c>
      <c r="AH45" s="418"/>
      <c r="AI45" s="418"/>
      <c r="AJ45" s="419"/>
      <c r="AK45" s="186"/>
      <c r="AL45" s="195"/>
      <c r="AM45" s="181"/>
    </row>
    <row r="46" spans="1:42" x14ac:dyDescent="0.3">
      <c r="A46" s="8" t="s">
        <v>58</v>
      </c>
      <c r="B46" s="5"/>
      <c r="C46" s="5"/>
      <c r="D46" s="5"/>
      <c r="E46" s="6" t="s">
        <v>45</v>
      </c>
      <c r="F46" s="6"/>
      <c r="G46" s="6"/>
      <c r="H46" s="5" t="s">
        <v>46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418">
        <v>1000</v>
      </c>
      <c r="AE46" s="418"/>
      <c r="AF46" s="418"/>
      <c r="AG46" s="418">
        <v>1000</v>
      </c>
      <c r="AH46" s="418"/>
      <c r="AI46" s="418"/>
      <c r="AJ46" s="419"/>
      <c r="AK46" s="186"/>
      <c r="AL46" s="195"/>
      <c r="AM46" s="181"/>
    </row>
    <row r="47" spans="1:42" x14ac:dyDescent="0.3">
      <c r="A47" s="8" t="s">
        <v>58</v>
      </c>
      <c r="B47" s="5"/>
      <c r="C47" s="5"/>
      <c r="D47" s="5"/>
      <c r="E47" s="6" t="s">
        <v>63</v>
      </c>
      <c r="F47" s="6"/>
      <c r="G47" s="6"/>
      <c r="H47" s="5" t="s">
        <v>64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418">
        <v>2000</v>
      </c>
      <c r="AE47" s="418"/>
      <c r="AF47" s="418"/>
      <c r="AG47" s="418">
        <v>2000</v>
      </c>
      <c r="AH47" s="418"/>
      <c r="AI47" s="418"/>
      <c r="AJ47" s="419"/>
      <c r="AK47" s="186"/>
      <c r="AL47" s="195"/>
      <c r="AM47" s="181"/>
    </row>
    <row r="48" spans="1:42" x14ac:dyDescent="0.3">
      <c r="A48" s="8" t="s">
        <v>58</v>
      </c>
      <c r="B48" s="5"/>
      <c r="C48" s="5"/>
      <c r="D48" s="5"/>
      <c r="E48" s="6" t="s">
        <v>65</v>
      </c>
      <c r="F48" s="6"/>
      <c r="G48" s="6"/>
      <c r="H48" s="5" t="s">
        <v>66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418">
        <v>5000</v>
      </c>
      <c r="AE48" s="418"/>
      <c r="AF48" s="418"/>
      <c r="AG48" s="418">
        <v>5000</v>
      </c>
      <c r="AH48" s="418"/>
      <c r="AI48" s="418"/>
      <c r="AJ48" s="419"/>
      <c r="AK48" s="186"/>
      <c r="AL48" s="195"/>
      <c r="AM48" s="181"/>
    </row>
    <row r="49" spans="1:42" x14ac:dyDescent="0.3">
      <c r="A49" s="8" t="s">
        <v>58</v>
      </c>
      <c r="B49" s="5"/>
      <c r="C49" s="5"/>
      <c r="D49" s="5"/>
      <c r="E49" s="6" t="s">
        <v>67</v>
      </c>
      <c r="F49" s="6"/>
      <c r="G49" s="6"/>
      <c r="H49" s="5" t="s">
        <v>68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418">
        <v>2000</v>
      </c>
      <c r="AE49" s="418"/>
      <c r="AF49" s="418"/>
      <c r="AG49" s="418">
        <v>2000</v>
      </c>
      <c r="AH49" s="418"/>
      <c r="AI49" s="418"/>
      <c r="AJ49" s="419"/>
      <c r="AK49" s="186"/>
      <c r="AL49" s="195"/>
      <c r="AM49" s="181"/>
    </row>
    <row r="50" spans="1:42" x14ac:dyDescent="0.3">
      <c r="A50" s="8" t="s">
        <v>58</v>
      </c>
      <c r="B50" s="5"/>
      <c r="C50" s="5"/>
      <c r="D50" s="5"/>
      <c r="E50" s="6" t="s">
        <v>69</v>
      </c>
      <c r="F50" s="6"/>
      <c r="G50" s="6"/>
      <c r="H50" s="5" t="s">
        <v>70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418"/>
      <c r="AE50" s="418"/>
      <c r="AF50" s="418"/>
      <c r="AG50" s="418">
        <v>70000</v>
      </c>
      <c r="AH50" s="418"/>
      <c r="AI50" s="418"/>
      <c r="AJ50" s="419"/>
      <c r="AK50" s="186"/>
      <c r="AL50" s="195"/>
      <c r="AM50" s="181"/>
    </row>
    <row r="51" spans="1:42" x14ac:dyDescent="0.3">
      <c r="A51" s="8" t="s">
        <v>58</v>
      </c>
      <c r="B51" s="5"/>
      <c r="C51" s="5"/>
      <c r="D51" s="5"/>
      <c r="E51" s="6" t="s">
        <v>71</v>
      </c>
      <c r="F51" s="6"/>
      <c r="G51" s="6"/>
      <c r="H51" s="5" t="s">
        <v>72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418"/>
      <c r="AE51" s="418"/>
      <c r="AF51" s="418"/>
      <c r="AG51" s="418">
        <v>1365</v>
      </c>
      <c r="AH51" s="418"/>
      <c r="AI51" s="418"/>
      <c r="AJ51" s="419"/>
      <c r="AK51" s="186"/>
      <c r="AL51" s="195"/>
      <c r="AM51" s="181"/>
    </row>
    <row r="52" spans="1:42" x14ac:dyDescent="0.3">
      <c r="A52" s="8" t="s">
        <v>58</v>
      </c>
      <c r="B52" s="5"/>
      <c r="C52" s="5"/>
      <c r="D52" s="5"/>
      <c r="E52" s="6" t="s">
        <v>73</v>
      </c>
      <c r="F52" s="6"/>
      <c r="G52" s="6"/>
      <c r="H52" s="5" t="s">
        <v>74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418">
        <v>35000</v>
      </c>
      <c r="AE52" s="418"/>
      <c r="AF52" s="418"/>
      <c r="AG52" s="418">
        <v>35000</v>
      </c>
      <c r="AH52" s="418"/>
      <c r="AI52" s="418"/>
      <c r="AJ52" s="419"/>
      <c r="AK52" s="186"/>
      <c r="AL52" s="195"/>
      <c r="AM52" s="181"/>
    </row>
    <row r="53" spans="1:42" x14ac:dyDescent="0.3">
      <c r="A53" s="8" t="s">
        <v>58</v>
      </c>
      <c r="B53" s="5"/>
      <c r="C53" s="5"/>
      <c r="D53" s="5"/>
      <c r="E53" s="6" t="s">
        <v>40</v>
      </c>
      <c r="F53" s="6"/>
      <c r="G53" s="6"/>
      <c r="H53" s="5" t="s">
        <v>75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434">
        <v>2000000</v>
      </c>
      <c r="AE53" s="434"/>
      <c r="AF53" s="434"/>
      <c r="AG53" s="434">
        <v>2000000</v>
      </c>
      <c r="AH53" s="434"/>
      <c r="AI53" s="434"/>
      <c r="AJ53" s="435"/>
      <c r="AK53" s="186"/>
      <c r="AL53" s="195"/>
      <c r="AM53" s="181"/>
    </row>
    <row r="54" spans="1:42" s="52" customFormat="1" x14ac:dyDescent="0.3">
      <c r="A54" s="85" t="s">
        <v>58</v>
      </c>
      <c r="B54" s="76"/>
      <c r="C54" s="76"/>
      <c r="D54" s="77"/>
      <c r="E54" s="75" t="s">
        <v>76</v>
      </c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7"/>
      <c r="AD54" s="436">
        <v>2089000</v>
      </c>
      <c r="AE54" s="436"/>
      <c r="AF54" s="436"/>
      <c r="AG54" s="436">
        <v>2159000</v>
      </c>
      <c r="AH54" s="436"/>
      <c r="AI54" s="436"/>
      <c r="AJ54" s="437"/>
      <c r="AK54" s="187">
        <f>SUM(AK43:AK53)</f>
        <v>0</v>
      </c>
      <c r="AL54" s="196">
        <f>SUM(AL43:AL53)</f>
        <v>0</v>
      </c>
      <c r="AM54" s="182">
        <f>SUM(AM43:AM53)</f>
        <v>0</v>
      </c>
      <c r="AN54" s="59"/>
      <c r="AO54" s="58"/>
      <c r="AP54" s="58"/>
    </row>
    <row r="55" spans="1:42" x14ac:dyDescent="0.3">
      <c r="A55" s="8" t="s">
        <v>77</v>
      </c>
      <c r="B55" s="5"/>
      <c r="C55" s="5"/>
      <c r="D55" s="5"/>
      <c r="E55" s="6" t="s">
        <v>78</v>
      </c>
      <c r="F55" s="6"/>
      <c r="G55" s="6"/>
      <c r="H55" s="5" t="s">
        <v>79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418">
        <v>3000</v>
      </c>
      <c r="AE55" s="418"/>
      <c r="AF55" s="418"/>
      <c r="AG55" s="418">
        <v>3000</v>
      </c>
      <c r="AH55" s="418"/>
      <c r="AI55" s="418"/>
      <c r="AJ55" s="419"/>
      <c r="AK55" s="186"/>
      <c r="AL55" s="195"/>
      <c r="AM55" s="181"/>
    </row>
    <row r="56" spans="1:42" s="52" customFormat="1" x14ac:dyDescent="0.3">
      <c r="A56" s="85" t="s">
        <v>77</v>
      </c>
      <c r="B56" s="76"/>
      <c r="C56" s="76"/>
      <c r="D56" s="77"/>
      <c r="E56" s="75" t="s">
        <v>80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7"/>
      <c r="AD56" s="428">
        <v>3000</v>
      </c>
      <c r="AE56" s="428"/>
      <c r="AF56" s="428"/>
      <c r="AG56" s="420">
        <v>3000</v>
      </c>
      <c r="AH56" s="420"/>
      <c r="AI56" s="420"/>
      <c r="AJ56" s="421"/>
      <c r="AK56" s="187">
        <f>SUM(AK55)</f>
        <v>0</v>
      </c>
      <c r="AL56" s="196">
        <f>SUM(AL55)</f>
        <v>0</v>
      </c>
      <c r="AM56" s="182">
        <f>SUM(AM55)</f>
        <v>0</v>
      </c>
      <c r="AN56" s="59"/>
      <c r="AO56" s="58"/>
      <c r="AP56" s="58"/>
    </row>
    <row r="57" spans="1:42" s="52" customFormat="1" ht="15" thickBot="1" x14ac:dyDescent="0.35">
      <c r="A57" s="146" t="s">
        <v>185</v>
      </c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8"/>
      <c r="AE57" s="149"/>
      <c r="AF57" s="150"/>
      <c r="AG57" s="151"/>
      <c r="AH57" s="151"/>
      <c r="AI57" s="151"/>
      <c r="AJ57" s="151"/>
      <c r="AK57" s="190">
        <f>SUM(AK24+AK26+AK28+AK31+AK34+AK36+AK38+AK40+AK42+AK54+AK56)</f>
        <v>224000</v>
      </c>
      <c r="AL57" s="199">
        <f>SUM(AL24+AL26+AL28+AL31+AL34+AL36+AL38+AL40+AL42+AL54+AL56)</f>
        <v>0</v>
      </c>
      <c r="AM57" s="185">
        <f>SUM(AM24+AM26+AM28+AM31+AM34+AM36+AM38+AM40+AM42+AM54+AM56)</f>
        <v>189090</v>
      </c>
      <c r="AN57" s="59"/>
      <c r="AO57" s="58"/>
      <c r="AP57" s="58"/>
    </row>
    <row r="58" spans="1:42" s="52" customFormat="1" ht="15" thickBot="1" x14ac:dyDescent="0.35">
      <c r="A58" s="104" t="s">
        <v>81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144"/>
      <c r="AD58" s="429">
        <v>10600000</v>
      </c>
      <c r="AE58" s="430"/>
      <c r="AF58" s="431"/>
      <c r="AG58" s="432">
        <v>10863702</v>
      </c>
      <c r="AH58" s="433"/>
      <c r="AI58" s="433"/>
      <c r="AJ58" s="433"/>
      <c r="AK58" s="191">
        <f>AG58+AK57</f>
        <v>11087702</v>
      </c>
      <c r="AL58" s="191">
        <f>AK58+AL57</f>
        <v>11087702</v>
      </c>
      <c r="AM58" s="141">
        <f>AL58+AM57</f>
        <v>11276792</v>
      </c>
      <c r="AN58" s="59"/>
      <c r="AO58" s="58"/>
      <c r="AP58" s="58"/>
    </row>
    <row r="59" spans="1:42" ht="16.2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60"/>
      <c r="AE59" s="60"/>
      <c r="AF59" s="60"/>
      <c r="AG59" s="60"/>
      <c r="AH59" s="60"/>
      <c r="AI59" s="60"/>
      <c r="AJ59" s="60"/>
      <c r="AK59" s="61"/>
      <c r="AL59" s="200"/>
      <c r="AM59" s="61"/>
      <c r="AN59" s="61"/>
      <c r="AO59" s="61"/>
    </row>
    <row r="60" spans="1:42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62"/>
      <c r="AE60" s="62"/>
      <c r="AF60" s="62"/>
      <c r="AG60" s="62"/>
      <c r="AH60" s="62"/>
      <c r="AI60" s="62"/>
      <c r="AJ60" s="62"/>
      <c r="AK60" s="61"/>
      <c r="AL60" s="200"/>
      <c r="AM60" s="61"/>
      <c r="AN60" s="61"/>
      <c r="AO60" s="61"/>
    </row>
    <row r="61" spans="1:42" x14ac:dyDescent="0.3">
      <c r="A61" s="39"/>
      <c r="B61" s="39"/>
      <c r="C61" s="39"/>
      <c r="D61" s="39"/>
      <c r="E61" s="39"/>
      <c r="F61" s="39"/>
      <c r="G61" s="39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62"/>
      <c r="AE61" s="62"/>
      <c r="AF61" s="62"/>
      <c r="AG61" s="62"/>
      <c r="AH61" s="62"/>
      <c r="AI61" s="62"/>
      <c r="AJ61" s="62"/>
      <c r="AK61" s="61"/>
      <c r="AL61" s="200"/>
      <c r="AM61" s="61"/>
      <c r="AN61" s="61"/>
      <c r="AO61" s="61"/>
    </row>
    <row r="62" spans="1:42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63"/>
      <c r="AE62" s="63"/>
      <c r="AF62" s="63"/>
      <c r="AG62" s="63"/>
      <c r="AH62" s="63"/>
      <c r="AI62" s="63"/>
      <c r="AJ62" s="63"/>
      <c r="AK62" s="61"/>
      <c r="AL62" s="200"/>
      <c r="AM62" s="61"/>
      <c r="AN62" s="61"/>
      <c r="AO62" s="61"/>
    </row>
    <row r="63" spans="1:42" x14ac:dyDescent="0.3">
      <c r="A63" s="42"/>
      <c r="B63" s="42"/>
      <c r="C63" s="42"/>
      <c r="D63" s="42"/>
      <c r="E63" s="4"/>
      <c r="F63" s="4"/>
      <c r="G63" s="4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16"/>
      <c r="AE63" s="416"/>
      <c r="AF63" s="416"/>
      <c r="AG63" s="416"/>
      <c r="AH63" s="416"/>
      <c r="AI63" s="416"/>
      <c r="AJ63" s="416"/>
      <c r="AK63" s="61"/>
      <c r="AL63" s="200"/>
      <c r="AM63" s="61"/>
      <c r="AN63" s="61"/>
      <c r="AO63" s="61"/>
    </row>
    <row r="64" spans="1:42" x14ac:dyDescent="0.3">
      <c r="A64" s="42"/>
      <c r="B64" s="42"/>
      <c r="C64" s="42"/>
      <c r="D64" s="42"/>
      <c r="E64" s="4"/>
      <c r="F64" s="4"/>
      <c r="G64" s="4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16"/>
      <c r="AE64" s="416"/>
      <c r="AF64" s="416"/>
      <c r="AG64" s="416"/>
      <c r="AH64" s="416"/>
      <c r="AI64" s="416"/>
      <c r="AJ64" s="416"/>
      <c r="AK64" s="61"/>
      <c r="AL64" s="200"/>
      <c r="AM64" s="61"/>
      <c r="AN64" s="61"/>
      <c r="AO64" s="61"/>
    </row>
    <row r="65" spans="1:4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16"/>
      <c r="AE65" s="416"/>
      <c r="AF65" s="416"/>
      <c r="AG65" s="416"/>
      <c r="AH65" s="416"/>
      <c r="AI65" s="416"/>
      <c r="AJ65" s="416"/>
      <c r="AK65" s="61"/>
      <c r="AL65" s="200"/>
      <c r="AM65" s="61"/>
      <c r="AN65" s="61"/>
      <c r="AO65" s="61"/>
    </row>
    <row r="66" spans="1:41" x14ac:dyDescent="0.3">
      <c r="A66" s="42"/>
      <c r="B66" s="42"/>
      <c r="C66" s="42"/>
      <c r="D66" s="42"/>
      <c r="E66" s="4"/>
      <c r="F66" s="4"/>
      <c r="G66" s="4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16"/>
      <c r="AE66" s="416"/>
      <c r="AF66" s="416"/>
      <c r="AG66" s="416"/>
      <c r="AH66" s="416"/>
      <c r="AI66" s="416"/>
      <c r="AJ66" s="416"/>
      <c r="AK66" s="61"/>
      <c r="AL66" s="200"/>
      <c r="AM66" s="61"/>
      <c r="AN66" s="61"/>
      <c r="AO66" s="61"/>
    </row>
    <row r="67" spans="1:41" x14ac:dyDescent="0.3">
      <c r="A67" s="42"/>
      <c r="B67" s="42"/>
      <c r="C67" s="42"/>
      <c r="D67" s="42"/>
      <c r="E67" s="4"/>
      <c r="F67" s="4"/>
      <c r="G67" s="4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16"/>
      <c r="AE67" s="416"/>
      <c r="AF67" s="416"/>
      <c r="AG67" s="416"/>
      <c r="AH67" s="416"/>
      <c r="AI67" s="416"/>
      <c r="AJ67" s="416"/>
      <c r="AK67" s="61"/>
      <c r="AL67" s="200"/>
      <c r="AM67" s="61"/>
      <c r="AN67" s="61"/>
      <c r="AO67" s="61"/>
    </row>
    <row r="68" spans="1:41" x14ac:dyDescent="0.3">
      <c r="A68" s="42"/>
      <c r="B68" s="42"/>
      <c r="C68" s="42"/>
      <c r="D68" s="42"/>
      <c r="E68" s="4"/>
      <c r="F68" s="4"/>
      <c r="G68" s="4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16"/>
      <c r="AE68" s="416"/>
      <c r="AF68" s="416"/>
      <c r="AG68" s="416"/>
      <c r="AH68" s="416"/>
      <c r="AI68" s="416"/>
      <c r="AJ68" s="416"/>
      <c r="AK68" s="61"/>
      <c r="AL68" s="200"/>
      <c r="AM68" s="61"/>
      <c r="AN68" s="61"/>
      <c r="AO68" s="61"/>
    </row>
    <row r="69" spans="1:41" x14ac:dyDescent="0.3">
      <c r="A69" s="42"/>
      <c r="B69" s="42"/>
      <c r="C69" s="42"/>
      <c r="D69" s="42"/>
      <c r="E69" s="4"/>
      <c r="F69" s="4"/>
      <c r="G69" s="4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16"/>
      <c r="AE69" s="416"/>
      <c r="AF69" s="416"/>
      <c r="AG69" s="416"/>
      <c r="AH69" s="416"/>
      <c r="AI69" s="416"/>
      <c r="AJ69" s="416"/>
      <c r="AK69" s="61"/>
      <c r="AL69" s="200"/>
      <c r="AM69" s="61"/>
      <c r="AN69" s="61"/>
      <c r="AO69" s="61"/>
    </row>
    <row r="70" spans="1:41" x14ac:dyDescent="0.3">
      <c r="A70" s="42"/>
      <c r="B70" s="42"/>
      <c r="C70" s="42"/>
      <c r="D70" s="42"/>
      <c r="E70" s="4"/>
      <c r="F70" s="4"/>
      <c r="G70" s="4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16"/>
      <c r="AE70" s="416"/>
      <c r="AF70" s="416"/>
      <c r="AG70" s="416"/>
      <c r="AH70" s="416"/>
      <c r="AI70" s="416"/>
      <c r="AJ70" s="416"/>
      <c r="AK70" s="61"/>
      <c r="AL70" s="200"/>
      <c r="AM70" s="61"/>
      <c r="AN70" s="61"/>
      <c r="AO70" s="61"/>
    </row>
    <row r="71" spans="1:41" x14ac:dyDescent="0.3">
      <c r="A71" s="42"/>
      <c r="B71" s="42"/>
      <c r="C71" s="42"/>
      <c r="D71" s="42"/>
      <c r="E71" s="4"/>
      <c r="F71" s="4"/>
      <c r="G71" s="4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16"/>
      <c r="AE71" s="416"/>
      <c r="AF71" s="416"/>
      <c r="AG71" s="416"/>
      <c r="AH71" s="416"/>
      <c r="AI71" s="416"/>
      <c r="AJ71" s="416"/>
      <c r="AK71" s="61"/>
      <c r="AL71" s="200"/>
      <c r="AM71" s="61"/>
      <c r="AN71" s="61"/>
      <c r="AO71" s="61"/>
    </row>
    <row r="72" spans="1:4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16"/>
      <c r="AE72" s="416"/>
      <c r="AF72" s="416"/>
      <c r="AG72" s="416"/>
      <c r="AH72" s="416"/>
      <c r="AI72" s="416"/>
      <c r="AJ72" s="416"/>
      <c r="AK72" s="61"/>
      <c r="AL72" s="200"/>
      <c r="AM72" s="61"/>
      <c r="AN72" s="61"/>
      <c r="AO72" s="61"/>
    </row>
    <row r="73" spans="1:41" x14ac:dyDescent="0.3">
      <c r="A73" s="42"/>
      <c r="B73" s="42"/>
      <c r="C73" s="42"/>
      <c r="D73" s="42"/>
      <c r="E73" s="4"/>
      <c r="F73" s="4"/>
      <c r="G73" s="4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16"/>
      <c r="AE73" s="416"/>
      <c r="AF73" s="416"/>
      <c r="AG73" s="416"/>
      <c r="AH73" s="416"/>
      <c r="AI73" s="416"/>
      <c r="AJ73" s="416"/>
      <c r="AK73" s="61"/>
      <c r="AL73" s="200"/>
      <c r="AM73" s="61"/>
      <c r="AN73" s="61"/>
      <c r="AO73" s="61"/>
    </row>
    <row r="74" spans="1:41" x14ac:dyDescent="0.3">
      <c r="A74" s="42"/>
      <c r="B74" s="42"/>
      <c r="C74" s="42"/>
      <c r="D74" s="42"/>
      <c r="E74" s="4"/>
      <c r="F74" s="4"/>
      <c r="G74" s="4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16"/>
      <c r="AE74" s="416"/>
      <c r="AF74" s="416"/>
      <c r="AG74" s="416"/>
      <c r="AH74" s="416"/>
      <c r="AI74" s="416"/>
      <c r="AJ74" s="416"/>
      <c r="AK74" s="61"/>
      <c r="AL74" s="200"/>
      <c r="AM74" s="61"/>
      <c r="AN74" s="61"/>
      <c r="AO74" s="61"/>
    </row>
    <row r="75" spans="1:4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16"/>
      <c r="AE75" s="416"/>
      <c r="AF75" s="416"/>
      <c r="AG75" s="416"/>
      <c r="AH75" s="416"/>
      <c r="AI75" s="416"/>
      <c r="AJ75" s="416"/>
      <c r="AK75" s="61"/>
      <c r="AL75" s="200"/>
      <c r="AM75" s="61"/>
      <c r="AN75" s="61"/>
      <c r="AO75" s="61"/>
    </row>
    <row r="76" spans="1:41" x14ac:dyDescent="0.3">
      <c r="A76" s="42"/>
      <c r="B76" s="42"/>
      <c r="C76" s="42"/>
      <c r="D76" s="42"/>
      <c r="E76" s="4"/>
      <c r="F76" s="4"/>
      <c r="G76" s="4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16"/>
      <c r="AE76" s="416"/>
      <c r="AF76" s="416"/>
      <c r="AG76" s="416"/>
      <c r="AH76" s="416"/>
      <c r="AI76" s="416"/>
      <c r="AJ76" s="416"/>
      <c r="AK76" s="61"/>
      <c r="AL76" s="200"/>
      <c r="AM76" s="61"/>
      <c r="AN76" s="61"/>
      <c r="AO76" s="61"/>
    </row>
    <row r="77" spans="1:41" x14ac:dyDescent="0.3">
      <c r="A77" s="42"/>
      <c r="B77" s="42"/>
      <c r="C77" s="42"/>
      <c r="D77" s="42"/>
      <c r="E77" s="4"/>
      <c r="F77" s="4"/>
      <c r="G77" s="4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16"/>
      <c r="AE77" s="416"/>
      <c r="AF77" s="416"/>
      <c r="AG77" s="416"/>
      <c r="AH77" s="416"/>
      <c r="AI77" s="416"/>
      <c r="AJ77" s="416"/>
      <c r="AK77" s="61"/>
      <c r="AL77" s="200"/>
      <c r="AM77" s="61"/>
      <c r="AN77" s="61"/>
      <c r="AO77" s="61"/>
    </row>
    <row r="78" spans="1:41" x14ac:dyDescent="0.3">
      <c r="A78" s="42"/>
      <c r="B78" s="42"/>
      <c r="C78" s="42"/>
      <c r="D78" s="42"/>
      <c r="E78" s="4"/>
      <c r="F78" s="4"/>
      <c r="G78" s="4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16"/>
      <c r="AE78" s="416"/>
      <c r="AF78" s="416"/>
      <c r="AG78" s="416"/>
      <c r="AH78" s="416"/>
      <c r="AI78" s="416"/>
      <c r="AJ78" s="416"/>
      <c r="AK78" s="61"/>
      <c r="AL78" s="200"/>
      <c r="AM78" s="61"/>
      <c r="AN78" s="61"/>
      <c r="AO78" s="61"/>
    </row>
    <row r="79" spans="1:41" x14ac:dyDescent="0.3">
      <c r="A79" s="42"/>
      <c r="B79" s="42"/>
      <c r="C79" s="42"/>
      <c r="D79" s="42"/>
      <c r="E79" s="4"/>
      <c r="F79" s="4"/>
      <c r="G79" s="4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16"/>
      <c r="AE79" s="416"/>
      <c r="AF79" s="416"/>
      <c r="AG79" s="416"/>
      <c r="AH79" s="416"/>
      <c r="AI79" s="416"/>
      <c r="AJ79" s="416"/>
      <c r="AK79" s="61"/>
      <c r="AL79" s="200"/>
      <c r="AM79" s="61"/>
      <c r="AN79" s="61"/>
      <c r="AO79" s="61"/>
    </row>
    <row r="80" spans="1:41" x14ac:dyDescent="0.3">
      <c r="A80" s="42"/>
      <c r="B80" s="42"/>
      <c r="C80" s="42"/>
      <c r="D80" s="42"/>
      <c r="E80" s="4"/>
      <c r="F80" s="4"/>
      <c r="G80" s="4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16"/>
      <c r="AE80" s="416"/>
      <c r="AF80" s="416"/>
      <c r="AG80" s="416"/>
      <c r="AH80" s="416"/>
      <c r="AI80" s="416"/>
      <c r="AJ80" s="416"/>
      <c r="AK80" s="61"/>
      <c r="AL80" s="200"/>
      <c r="AM80" s="61"/>
      <c r="AN80" s="61"/>
      <c r="AO80" s="61"/>
    </row>
    <row r="81" spans="1:41" x14ac:dyDescent="0.3">
      <c r="A81" s="42"/>
      <c r="B81" s="42"/>
      <c r="C81" s="42"/>
      <c r="D81" s="42"/>
      <c r="E81" s="4"/>
      <c r="F81" s="4"/>
      <c r="G81" s="4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16"/>
      <c r="AE81" s="416"/>
      <c r="AF81" s="416"/>
      <c r="AG81" s="416"/>
      <c r="AH81" s="416"/>
      <c r="AI81" s="416"/>
      <c r="AJ81" s="416"/>
      <c r="AK81" s="61"/>
      <c r="AL81" s="200"/>
      <c r="AM81" s="61"/>
      <c r="AN81" s="61"/>
      <c r="AO81" s="61"/>
    </row>
    <row r="82" spans="1:41" x14ac:dyDescent="0.3">
      <c r="A82" s="42"/>
      <c r="B82" s="42"/>
      <c r="C82" s="42"/>
      <c r="D82" s="42"/>
      <c r="E82" s="4"/>
      <c r="F82" s="4"/>
      <c r="G82" s="4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16"/>
      <c r="AE82" s="416"/>
      <c r="AF82" s="416"/>
      <c r="AG82" s="416"/>
      <c r="AH82" s="416"/>
      <c r="AI82" s="416"/>
      <c r="AJ82" s="416"/>
      <c r="AK82" s="61"/>
      <c r="AL82" s="200"/>
      <c r="AM82" s="61"/>
      <c r="AN82" s="61"/>
      <c r="AO82" s="61"/>
    </row>
    <row r="83" spans="1:4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16"/>
      <c r="AE83" s="416"/>
      <c r="AF83" s="416"/>
      <c r="AG83" s="416"/>
      <c r="AH83" s="416"/>
      <c r="AI83" s="416"/>
      <c r="AJ83" s="416"/>
      <c r="AK83" s="61"/>
      <c r="AL83" s="200"/>
      <c r="AM83" s="61"/>
      <c r="AN83" s="61"/>
      <c r="AO83" s="61"/>
    </row>
    <row r="84" spans="1:41" x14ac:dyDescent="0.3">
      <c r="A84" s="42"/>
      <c r="B84" s="42"/>
      <c r="C84" s="42"/>
      <c r="D84" s="42"/>
      <c r="E84" s="4"/>
      <c r="F84" s="4"/>
      <c r="G84" s="4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16"/>
      <c r="AE84" s="416"/>
      <c r="AF84" s="416"/>
      <c r="AG84" s="416"/>
      <c r="AH84" s="416"/>
      <c r="AI84" s="416"/>
      <c r="AJ84" s="416"/>
      <c r="AK84" s="61"/>
      <c r="AL84" s="200"/>
      <c r="AM84" s="61"/>
      <c r="AN84" s="61"/>
      <c r="AO84" s="61"/>
    </row>
    <row r="85" spans="1:4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16"/>
      <c r="AE85" s="416"/>
      <c r="AF85" s="416"/>
      <c r="AG85" s="416"/>
      <c r="AH85" s="416"/>
      <c r="AI85" s="416"/>
      <c r="AJ85" s="416"/>
      <c r="AK85" s="61"/>
      <c r="AL85" s="200"/>
      <c r="AM85" s="61"/>
      <c r="AN85" s="61"/>
      <c r="AO85" s="61"/>
    </row>
    <row r="86" spans="1:41" x14ac:dyDescent="0.3">
      <c r="A86" s="42"/>
      <c r="B86" s="42"/>
      <c r="C86" s="42"/>
      <c r="D86" s="42"/>
      <c r="E86" s="4"/>
      <c r="F86" s="4"/>
      <c r="G86" s="4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16"/>
      <c r="AE86" s="416"/>
      <c r="AF86" s="416"/>
      <c r="AG86" s="416"/>
      <c r="AH86" s="416"/>
      <c r="AI86" s="416"/>
      <c r="AJ86" s="416"/>
      <c r="AK86" s="61"/>
      <c r="AL86" s="200"/>
      <c r="AM86" s="61"/>
      <c r="AN86" s="61"/>
      <c r="AO86" s="61"/>
    </row>
    <row r="87" spans="1:41" x14ac:dyDescent="0.3">
      <c r="A87" s="42"/>
      <c r="B87" s="42"/>
      <c r="C87" s="42"/>
      <c r="D87" s="42"/>
      <c r="E87" s="4"/>
      <c r="F87" s="4"/>
      <c r="G87" s="4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16"/>
      <c r="AE87" s="416"/>
      <c r="AF87" s="416"/>
      <c r="AG87" s="416"/>
      <c r="AH87" s="416"/>
      <c r="AI87" s="416"/>
      <c r="AJ87" s="416"/>
      <c r="AK87" s="61"/>
      <c r="AL87" s="200"/>
      <c r="AM87" s="61"/>
      <c r="AN87" s="61"/>
      <c r="AO87" s="61"/>
    </row>
    <row r="88" spans="1:41" x14ac:dyDescent="0.3">
      <c r="A88" s="42"/>
      <c r="B88" s="42"/>
      <c r="C88" s="42"/>
      <c r="D88" s="42"/>
      <c r="E88" s="4"/>
      <c r="F88" s="4"/>
      <c r="G88" s="4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16"/>
      <c r="AE88" s="416"/>
      <c r="AF88" s="416"/>
      <c r="AG88" s="416"/>
      <c r="AH88" s="416"/>
      <c r="AI88" s="416"/>
      <c r="AJ88" s="416"/>
      <c r="AK88" s="61"/>
      <c r="AL88" s="200"/>
      <c r="AM88" s="61"/>
      <c r="AN88" s="61"/>
      <c r="AO88" s="61"/>
    </row>
    <row r="89" spans="1:41" x14ac:dyDescent="0.3">
      <c r="A89" s="42"/>
      <c r="B89" s="42"/>
      <c r="C89" s="42"/>
      <c r="D89" s="42"/>
      <c r="E89" s="4"/>
      <c r="F89" s="4"/>
      <c r="G89" s="4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16"/>
      <c r="AE89" s="416"/>
      <c r="AF89" s="416"/>
      <c r="AG89" s="416"/>
      <c r="AH89" s="416"/>
      <c r="AI89" s="416"/>
      <c r="AJ89" s="416"/>
      <c r="AK89" s="61"/>
      <c r="AL89" s="200"/>
      <c r="AM89" s="61"/>
      <c r="AN89" s="61"/>
      <c r="AO89" s="61"/>
    </row>
    <row r="90" spans="1:41" x14ac:dyDescent="0.3">
      <c r="A90" s="42"/>
      <c r="B90" s="42"/>
      <c r="C90" s="42"/>
      <c r="D90" s="42"/>
      <c r="E90" s="4"/>
      <c r="F90" s="4"/>
      <c r="G90" s="4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16"/>
      <c r="AE90" s="416"/>
      <c r="AF90" s="416"/>
      <c r="AG90" s="416"/>
      <c r="AH90" s="416"/>
      <c r="AI90" s="416"/>
      <c r="AJ90" s="416"/>
      <c r="AK90" s="61"/>
      <c r="AL90" s="200"/>
      <c r="AM90" s="61"/>
      <c r="AN90" s="61"/>
      <c r="AO90" s="61"/>
    </row>
    <row r="91" spans="1:41" x14ac:dyDescent="0.3">
      <c r="A91" s="42"/>
      <c r="B91" s="42"/>
      <c r="C91" s="42"/>
      <c r="D91" s="42"/>
      <c r="E91" s="4"/>
      <c r="F91" s="4"/>
      <c r="G91" s="4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16"/>
      <c r="AE91" s="416"/>
      <c r="AF91" s="416"/>
      <c r="AG91" s="416"/>
      <c r="AH91" s="416"/>
      <c r="AI91" s="416"/>
      <c r="AJ91" s="416"/>
      <c r="AK91" s="61"/>
      <c r="AL91" s="200"/>
      <c r="AM91" s="61"/>
      <c r="AN91" s="61"/>
      <c r="AO91" s="61"/>
    </row>
    <row r="92" spans="1:41" x14ac:dyDescent="0.3">
      <c r="A92" s="42"/>
      <c r="B92" s="42"/>
      <c r="C92" s="42"/>
      <c r="D92" s="42"/>
      <c r="E92" s="4"/>
      <c r="F92" s="4"/>
      <c r="G92" s="4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16"/>
      <c r="AE92" s="416"/>
      <c r="AF92" s="416"/>
      <c r="AG92" s="416"/>
      <c r="AH92" s="416"/>
      <c r="AI92" s="416"/>
      <c r="AJ92" s="416"/>
      <c r="AK92" s="61"/>
      <c r="AL92" s="200"/>
      <c r="AM92" s="61"/>
      <c r="AN92" s="61"/>
      <c r="AO92" s="61"/>
    </row>
    <row r="93" spans="1:41" x14ac:dyDescent="0.3">
      <c r="A93" s="42"/>
      <c r="B93" s="42"/>
      <c r="C93" s="42"/>
      <c r="D93" s="42"/>
      <c r="E93" s="4"/>
      <c r="F93" s="4"/>
      <c r="G93" s="4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16"/>
      <c r="AE93" s="416"/>
      <c r="AF93" s="416"/>
      <c r="AG93" s="416"/>
      <c r="AH93" s="416"/>
      <c r="AI93" s="416"/>
      <c r="AJ93" s="416"/>
      <c r="AK93" s="61"/>
      <c r="AL93" s="200"/>
      <c r="AM93" s="61"/>
      <c r="AN93" s="61"/>
      <c r="AO93" s="61"/>
    </row>
    <row r="94" spans="1:4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16"/>
      <c r="AE94" s="416"/>
      <c r="AF94" s="416"/>
      <c r="AG94" s="416"/>
      <c r="AH94" s="416"/>
      <c r="AI94" s="416"/>
      <c r="AJ94" s="416"/>
      <c r="AK94" s="61"/>
      <c r="AL94" s="200"/>
      <c r="AM94" s="61"/>
      <c r="AN94" s="61"/>
      <c r="AO94" s="61"/>
    </row>
    <row r="95" spans="1:41" x14ac:dyDescent="0.3">
      <c r="A95" s="42"/>
      <c r="B95" s="42"/>
      <c r="C95" s="42"/>
      <c r="D95" s="42"/>
      <c r="E95" s="4"/>
      <c r="F95" s="4"/>
      <c r="G95" s="4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16"/>
      <c r="AE95" s="416"/>
      <c r="AF95" s="416"/>
      <c r="AG95" s="416"/>
      <c r="AH95" s="416"/>
      <c r="AI95" s="416"/>
      <c r="AJ95" s="416"/>
      <c r="AK95" s="61"/>
      <c r="AL95" s="200"/>
      <c r="AM95" s="61"/>
      <c r="AN95" s="61"/>
      <c r="AO95" s="61"/>
    </row>
    <row r="96" spans="1:41" x14ac:dyDescent="0.3">
      <c r="A96" s="42"/>
      <c r="B96" s="42"/>
      <c r="C96" s="42"/>
      <c r="D96" s="42"/>
      <c r="E96" s="4"/>
      <c r="F96" s="4"/>
      <c r="G96" s="4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16"/>
      <c r="AE96" s="416"/>
      <c r="AF96" s="416"/>
      <c r="AG96" s="416"/>
      <c r="AH96" s="416"/>
      <c r="AI96" s="416"/>
      <c r="AJ96" s="416"/>
      <c r="AK96" s="61"/>
      <c r="AL96" s="200"/>
      <c r="AM96" s="61"/>
      <c r="AN96" s="61"/>
      <c r="AO96" s="61"/>
    </row>
    <row r="97" spans="1:4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16"/>
      <c r="AE97" s="416"/>
      <c r="AF97" s="416"/>
      <c r="AG97" s="416"/>
      <c r="AH97" s="416"/>
      <c r="AI97" s="416"/>
      <c r="AJ97" s="416"/>
      <c r="AK97" s="61"/>
      <c r="AL97" s="200"/>
      <c r="AM97" s="61"/>
      <c r="AN97" s="61"/>
      <c r="AO97" s="61"/>
    </row>
    <row r="98" spans="1:41" x14ac:dyDescent="0.3">
      <c r="A98" s="42"/>
      <c r="B98" s="42"/>
      <c r="C98" s="42"/>
      <c r="D98" s="42"/>
      <c r="E98" s="4"/>
      <c r="F98" s="4"/>
      <c r="G98" s="4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16"/>
      <c r="AE98" s="416"/>
      <c r="AF98" s="416"/>
      <c r="AG98" s="416"/>
      <c r="AH98" s="416"/>
      <c r="AI98" s="416"/>
      <c r="AJ98" s="416"/>
      <c r="AK98" s="61"/>
      <c r="AL98" s="200"/>
      <c r="AM98" s="61"/>
      <c r="AN98" s="61"/>
      <c r="AO98" s="61"/>
    </row>
    <row r="99" spans="1:41" x14ac:dyDescent="0.3">
      <c r="A99" s="42"/>
      <c r="B99" s="42"/>
      <c r="C99" s="42"/>
      <c r="D99" s="42"/>
      <c r="E99" s="4"/>
      <c r="F99" s="4"/>
      <c r="G99" s="4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16"/>
      <c r="AE99" s="416"/>
      <c r="AF99" s="416"/>
      <c r="AG99" s="416"/>
      <c r="AH99" s="416"/>
      <c r="AI99" s="416"/>
      <c r="AJ99" s="416"/>
      <c r="AK99" s="61"/>
      <c r="AL99" s="200"/>
      <c r="AM99" s="61"/>
      <c r="AN99" s="61"/>
      <c r="AO99" s="61"/>
    </row>
    <row r="100" spans="1:41" x14ac:dyDescent="0.3">
      <c r="A100" s="42"/>
      <c r="B100" s="42"/>
      <c r="C100" s="42"/>
      <c r="D100" s="42"/>
      <c r="E100" s="4"/>
      <c r="F100" s="4"/>
      <c r="G100" s="4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16"/>
      <c r="AE100" s="416"/>
      <c r="AF100" s="416"/>
      <c r="AG100" s="416"/>
      <c r="AH100" s="416"/>
      <c r="AI100" s="416"/>
      <c r="AJ100" s="416"/>
      <c r="AK100" s="61"/>
      <c r="AL100" s="200"/>
      <c r="AM100" s="61"/>
      <c r="AN100" s="61"/>
      <c r="AO100" s="61"/>
    </row>
    <row r="101" spans="1:4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16"/>
      <c r="AE101" s="416"/>
      <c r="AF101" s="416"/>
      <c r="AG101" s="416"/>
      <c r="AH101" s="416"/>
      <c r="AI101" s="416"/>
      <c r="AJ101" s="416"/>
      <c r="AK101" s="61"/>
      <c r="AL101" s="200"/>
      <c r="AM101" s="61"/>
      <c r="AN101" s="61"/>
      <c r="AO101" s="61"/>
    </row>
    <row r="102" spans="1:41" x14ac:dyDescent="0.3">
      <c r="A102" s="42"/>
      <c r="B102" s="42"/>
      <c r="C102" s="42"/>
      <c r="D102" s="42"/>
      <c r="E102" s="4"/>
      <c r="F102" s="4"/>
      <c r="G102" s="4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16"/>
      <c r="AE102" s="416"/>
      <c r="AF102" s="416"/>
      <c r="AG102" s="416"/>
      <c r="AH102" s="416"/>
      <c r="AI102" s="416"/>
      <c r="AJ102" s="416"/>
      <c r="AK102" s="61"/>
      <c r="AL102" s="200"/>
      <c r="AM102" s="61"/>
      <c r="AN102" s="61"/>
      <c r="AO102" s="61"/>
    </row>
    <row r="103" spans="1:4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16"/>
      <c r="AE103" s="416"/>
      <c r="AF103" s="416"/>
      <c r="AG103" s="416"/>
      <c r="AH103" s="416"/>
      <c r="AI103" s="416"/>
      <c r="AJ103" s="416"/>
      <c r="AK103" s="61"/>
      <c r="AL103" s="200"/>
      <c r="AM103" s="61"/>
      <c r="AN103" s="61"/>
      <c r="AO103" s="61"/>
    </row>
    <row r="104" spans="1:41" x14ac:dyDescent="0.3">
      <c r="A104" s="42"/>
      <c r="B104" s="42"/>
      <c r="C104" s="42"/>
      <c r="D104" s="42"/>
      <c r="E104" s="4"/>
      <c r="F104" s="4"/>
      <c r="G104" s="4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16"/>
      <c r="AE104" s="416"/>
      <c r="AF104" s="416"/>
      <c r="AG104" s="416"/>
      <c r="AH104" s="416"/>
      <c r="AI104" s="416"/>
      <c r="AJ104" s="416"/>
      <c r="AK104" s="61"/>
      <c r="AL104" s="200"/>
      <c r="AM104" s="61"/>
      <c r="AN104" s="61"/>
      <c r="AO104" s="61"/>
    </row>
    <row r="105" spans="1:41" x14ac:dyDescent="0.3">
      <c r="A105" s="42"/>
      <c r="B105" s="42"/>
      <c r="C105" s="42"/>
      <c r="D105" s="42"/>
      <c r="E105" s="4"/>
      <c r="F105" s="4"/>
      <c r="G105" s="4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16"/>
      <c r="AE105" s="416"/>
      <c r="AF105" s="416"/>
      <c r="AG105" s="416"/>
      <c r="AH105" s="416"/>
      <c r="AI105" s="416"/>
      <c r="AJ105" s="416"/>
      <c r="AK105" s="61"/>
      <c r="AL105" s="200"/>
      <c r="AM105" s="61"/>
      <c r="AN105" s="61"/>
      <c r="AO105" s="61"/>
    </row>
    <row r="106" spans="1:4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16"/>
      <c r="AE106" s="416"/>
      <c r="AF106" s="416"/>
      <c r="AG106" s="416"/>
      <c r="AH106" s="416"/>
      <c r="AI106" s="416"/>
      <c r="AJ106" s="416"/>
      <c r="AK106" s="61"/>
      <c r="AL106" s="200"/>
      <c r="AM106" s="61"/>
      <c r="AN106" s="61"/>
      <c r="AO106" s="61"/>
    </row>
    <row r="107" spans="1:41" x14ac:dyDescent="0.3">
      <c r="A107" s="42"/>
      <c r="B107" s="42"/>
      <c r="C107" s="42"/>
      <c r="D107" s="42"/>
      <c r="E107" s="4"/>
      <c r="F107" s="4"/>
      <c r="G107" s="4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16"/>
      <c r="AE107" s="416"/>
      <c r="AF107" s="416"/>
      <c r="AG107" s="416"/>
      <c r="AH107" s="416"/>
      <c r="AI107" s="416"/>
      <c r="AJ107" s="416"/>
      <c r="AK107" s="61"/>
      <c r="AL107" s="200"/>
      <c r="AM107" s="61"/>
      <c r="AN107" s="61"/>
      <c r="AO107" s="61"/>
    </row>
    <row r="108" spans="1:4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16"/>
      <c r="AE108" s="416"/>
      <c r="AF108" s="416"/>
      <c r="AG108" s="416"/>
      <c r="AH108" s="416"/>
      <c r="AI108" s="416"/>
      <c r="AJ108" s="416"/>
      <c r="AK108" s="61"/>
      <c r="AL108" s="200"/>
      <c r="AM108" s="61"/>
      <c r="AN108" s="61"/>
      <c r="AO108" s="61"/>
    </row>
    <row r="109" spans="1:41" x14ac:dyDescent="0.3">
      <c r="A109" s="42"/>
      <c r="B109" s="42"/>
      <c r="C109" s="42"/>
      <c r="D109" s="42"/>
      <c r="E109" s="4"/>
      <c r="F109" s="4"/>
      <c r="G109" s="4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16"/>
      <c r="AE109" s="416"/>
      <c r="AF109" s="416"/>
      <c r="AG109" s="416"/>
      <c r="AH109" s="416"/>
      <c r="AI109" s="416"/>
      <c r="AJ109" s="416"/>
      <c r="AK109" s="61"/>
      <c r="AL109" s="200"/>
      <c r="AM109" s="61"/>
      <c r="AN109" s="61"/>
      <c r="AO109" s="61"/>
    </row>
    <row r="110" spans="1:41" x14ac:dyDescent="0.3">
      <c r="A110" s="42"/>
      <c r="B110" s="42"/>
      <c r="C110" s="42"/>
      <c r="D110" s="42"/>
      <c r="E110" s="4"/>
      <c r="F110" s="4"/>
      <c r="G110" s="4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16"/>
      <c r="AE110" s="416"/>
      <c r="AF110" s="416"/>
      <c r="AG110" s="416"/>
      <c r="AH110" s="416"/>
      <c r="AI110" s="416"/>
      <c r="AJ110" s="416"/>
      <c r="AK110" s="61"/>
      <c r="AL110" s="200"/>
      <c r="AM110" s="61"/>
      <c r="AN110" s="61"/>
      <c r="AO110" s="61"/>
    </row>
    <row r="111" spans="1:41" x14ac:dyDescent="0.3">
      <c r="A111" s="42"/>
      <c r="B111" s="42"/>
      <c r="C111" s="42"/>
      <c r="D111" s="42"/>
      <c r="E111" s="4"/>
      <c r="F111" s="4"/>
      <c r="G111" s="4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16"/>
      <c r="AE111" s="416"/>
      <c r="AF111" s="416"/>
      <c r="AG111" s="416"/>
      <c r="AH111" s="416"/>
      <c r="AI111" s="416"/>
      <c r="AJ111" s="416"/>
      <c r="AK111" s="61"/>
      <c r="AL111" s="200"/>
      <c r="AM111" s="61"/>
      <c r="AN111" s="61"/>
      <c r="AO111" s="61"/>
    </row>
    <row r="112" spans="1:41" x14ac:dyDescent="0.3">
      <c r="A112" s="42"/>
      <c r="B112" s="42"/>
      <c r="C112" s="42"/>
      <c r="D112" s="42"/>
      <c r="E112" s="4"/>
      <c r="F112" s="4"/>
      <c r="G112" s="4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16"/>
      <c r="AE112" s="416"/>
      <c r="AF112" s="416"/>
      <c r="AG112" s="416"/>
      <c r="AH112" s="416"/>
      <c r="AI112" s="416"/>
      <c r="AJ112" s="416"/>
      <c r="AK112" s="61"/>
      <c r="AL112" s="200"/>
      <c r="AM112" s="61"/>
      <c r="AN112" s="61"/>
      <c r="AO112" s="61"/>
    </row>
    <row r="113" spans="1:41" x14ac:dyDescent="0.3">
      <c r="A113" s="42"/>
      <c r="B113" s="42"/>
      <c r="C113" s="42"/>
      <c r="D113" s="42"/>
      <c r="E113" s="4"/>
      <c r="F113" s="4"/>
      <c r="G113" s="4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16"/>
      <c r="AE113" s="416"/>
      <c r="AF113" s="416"/>
      <c r="AG113" s="416"/>
      <c r="AH113" s="416"/>
      <c r="AI113" s="416"/>
      <c r="AJ113" s="416"/>
      <c r="AK113" s="61"/>
      <c r="AL113" s="200"/>
      <c r="AM113" s="61"/>
      <c r="AN113" s="61"/>
      <c r="AO113" s="61"/>
    </row>
    <row r="114" spans="1:41" x14ac:dyDescent="0.3">
      <c r="A114" s="42"/>
      <c r="B114" s="42"/>
      <c r="C114" s="42"/>
      <c r="D114" s="42"/>
      <c r="E114" s="4"/>
      <c r="F114" s="4"/>
      <c r="G114" s="4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16"/>
      <c r="AE114" s="416"/>
      <c r="AF114" s="416"/>
      <c r="AG114" s="416"/>
      <c r="AH114" s="416"/>
      <c r="AI114" s="416"/>
      <c r="AJ114" s="416"/>
      <c r="AK114" s="61"/>
      <c r="AL114" s="200"/>
      <c r="AM114" s="61"/>
      <c r="AN114" s="61"/>
      <c r="AO114" s="61"/>
    </row>
    <row r="115" spans="1:4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16"/>
      <c r="AE115" s="416"/>
      <c r="AF115" s="416"/>
      <c r="AG115" s="416"/>
      <c r="AH115" s="416"/>
      <c r="AI115" s="416"/>
      <c r="AJ115" s="416"/>
      <c r="AK115" s="61"/>
      <c r="AL115" s="200"/>
      <c r="AM115" s="61"/>
      <c r="AN115" s="61"/>
      <c r="AO115" s="61"/>
    </row>
    <row r="116" spans="1:41" x14ac:dyDescent="0.3">
      <c r="A116" s="42"/>
      <c r="B116" s="42"/>
      <c r="C116" s="42"/>
      <c r="D116" s="42"/>
      <c r="E116" s="4"/>
      <c r="F116" s="4"/>
      <c r="G116" s="4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16"/>
      <c r="AE116" s="416"/>
      <c r="AF116" s="416"/>
      <c r="AG116" s="416"/>
      <c r="AH116" s="416"/>
      <c r="AI116" s="416"/>
      <c r="AJ116" s="416"/>
      <c r="AK116" s="61"/>
      <c r="AL116" s="200"/>
      <c r="AM116" s="61"/>
      <c r="AN116" s="61"/>
      <c r="AO116" s="61"/>
    </row>
    <row r="117" spans="1:41" x14ac:dyDescent="0.3">
      <c r="A117" s="42"/>
      <c r="B117" s="42"/>
      <c r="C117" s="42"/>
      <c r="D117" s="42"/>
      <c r="E117" s="4"/>
      <c r="F117" s="4"/>
      <c r="G117" s="4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16"/>
      <c r="AE117" s="416"/>
      <c r="AF117" s="416"/>
      <c r="AG117" s="416"/>
      <c r="AH117" s="416"/>
      <c r="AI117" s="416"/>
      <c r="AJ117" s="416"/>
      <c r="AK117" s="61"/>
      <c r="AL117" s="200"/>
      <c r="AM117" s="61"/>
      <c r="AN117" s="61"/>
      <c r="AO117" s="61"/>
    </row>
    <row r="118" spans="1:4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16"/>
      <c r="AE118" s="416"/>
      <c r="AF118" s="416"/>
      <c r="AG118" s="416"/>
      <c r="AH118" s="416"/>
      <c r="AI118" s="416"/>
      <c r="AJ118" s="416"/>
      <c r="AK118" s="61"/>
      <c r="AL118" s="200"/>
      <c r="AM118" s="61"/>
      <c r="AN118" s="61"/>
      <c r="AO118" s="61"/>
    </row>
    <row r="119" spans="1:41" x14ac:dyDescent="0.3">
      <c r="A119" s="42"/>
      <c r="B119" s="42"/>
      <c r="C119" s="42"/>
      <c r="D119" s="42"/>
      <c r="E119" s="4"/>
      <c r="F119" s="4"/>
      <c r="G119" s="4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16"/>
      <c r="AE119" s="416"/>
      <c r="AF119" s="416"/>
      <c r="AG119" s="416"/>
      <c r="AH119" s="416"/>
      <c r="AI119" s="416"/>
      <c r="AJ119" s="416"/>
      <c r="AK119" s="61"/>
      <c r="AL119" s="200"/>
      <c r="AM119" s="61"/>
      <c r="AN119" s="61"/>
      <c r="AO119" s="61"/>
    </row>
    <row r="120" spans="1:4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16"/>
      <c r="AE120" s="416"/>
      <c r="AF120" s="416"/>
      <c r="AG120" s="416"/>
      <c r="AH120" s="416"/>
      <c r="AI120" s="416"/>
      <c r="AJ120" s="416"/>
      <c r="AK120" s="61"/>
      <c r="AL120" s="200"/>
      <c r="AM120" s="61"/>
      <c r="AN120" s="61"/>
      <c r="AO120" s="61"/>
    </row>
    <row r="121" spans="1:41" x14ac:dyDescent="0.3">
      <c r="A121" s="42"/>
      <c r="B121" s="42"/>
      <c r="C121" s="42"/>
      <c r="D121" s="42"/>
      <c r="E121" s="4"/>
      <c r="F121" s="4"/>
      <c r="G121" s="4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16"/>
      <c r="AE121" s="416"/>
      <c r="AF121" s="416"/>
      <c r="AG121" s="416"/>
      <c r="AH121" s="416"/>
      <c r="AI121" s="416"/>
      <c r="AJ121" s="416"/>
      <c r="AK121" s="61"/>
      <c r="AL121" s="200"/>
      <c r="AM121" s="61"/>
      <c r="AN121" s="61"/>
      <c r="AO121" s="61"/>
    </row>
    <row r="122" spans="1:4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16"/>
      <c r="AE122" s="416"/>
      <c r="AF122" s="416"/>
      <c r="AG122" s="416"/>
      <c r="AH122" s="416"/>
      <c r="AI122" s="416"/>
      <c r="AJ122" s="416"/>
      <c r="AK122" s="61"/>
      <c r="AL122" s="200"/>
      <c r="AM122" s="61"/>
      <c r="AN122" s="61"/>
      <c r="AO122" s="61"/>
    </row>
    <row r="123" spans="1:41" x14ac:dyDescent="0.3">
      <c r="A123" s="42"/>
      <c r="B123" s="42"/>
      <c r="C123" s="42"/>
      <c r="D123" s="42"/>
      <c r="E123" s="4"/>
      <c r="F123" s="4"/>
      <c r="G123" s="4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16"/>
      <c r="AE123" s="416"/>
      <c r="AF123" s="416"/>
      <c r="AG123" s="416"/>
      <c r="AH123" s="416"/>
      <c r="AI123" s="416"/>
      <c r="AJ123" s="416"/>
      <c r="AK123" s="61"/>
      <c r="AL123" s="200"/>
      <c r="AM123" s="61"/>
      <c r="AN123" s="61"/>
      <c r="AO123" s="61"/>
    </row>
    <row r="124" spans="1:4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16"/>
      <c r="AE124" s="416"/>
      <c r="AF124" s="416"/>
      <c r="AG124" s="416"/>
      <c r="AH124" s="416"/>
      <c r="AI124" s="416"/>
      <c r="AJ124" s="416"/>
      <c r="AK124" s="61"/>
      <c r="AL124" s="200"/>
      <c r="AM124" s="61"/>
      <c r="AN124" s="61"/>
      <c r="AO124" s="61"/>
    </row>
    <row r="125" spans="1:41" x14ac:dyDescent="0.3">
      <c r="A125" s="42"/>
      <c r="B125" s="42"/>
      <c r="C125" s="42"/>
      <c r="D125" s="42"/>
      <c r="E125" s="4"/>
      <c r="F125" s="4"/>
      <c r="G125" s="4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16"/>
      <c r="AE125" s="416"/>
      <c r="AF125" s="416"/>
      <c r="AG125" s="416"/>
      <c r="AH125" s="416"/>
      <c r="AI125" s="416"/>
      <c r="AJ125" s="416"/>
      <c r="AK125" s="61"/>
      <c r="AL125" s="200"/>
      <c r="AM125" s="61"/>
      <c r="AN125" s="61"/>
      <c r="AO125" s="61"/>
    </row>
    <row r="126" spans="1:4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16"/>
      <c r="AE126" s="416"/>
      <c r="AF126" s="416"/>
      <c r="AG126" s="416"/>
      <c r="AH126" s="416"/>
      <c r="AI126" s="416"/>
      <c r="AJ126" s="416"/>
      <c r="AK126" s="61"/>
      <c r="AL126" s="200"/>
      <c r="AM126" s="61"/>
      <c r="AN126" s="61"/>
      <c r="AO126" s="61"/>
    </row>
    <row r="127" spans="1:41" x14ac:dyDescent="0.3">
      <c r="A127" s="42"/>
      <c r="B127" s="42"/>
      <c r="C127" s="42"/>
      <c r="D127" s="42"/>
      <c r="E127" s="4"/>
      <c r="F127" s="4"/>
      <c r="G127" s="4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16"/>
      <c r="AE127" s="416"/>
      <c r="AF127" s="416"/>
      <c r="AG127" s="416"/>
      <c r="AH127" s="416"/>
      <c r="AI127" s="416"/>
      <c r="AJ127" s="416"/>
      <c r="AK127" s="61"/>
      <c r="AL127" s="200"/>
      <c r="AM127" s="61"/>
      <c r="AN127" s="61"/>
      <c r="AO127" s="61"/>
    </row>
    <row r="128" spans="1:41" x14ac:dyDescent="0.3">
      <c r="A128" s="42"/>
      <c r="B128" s="42"/>
      <c r="C128" s="42"/>
      <c r="D128" s="42"/>
      <c r="E128" s="4"/>
      <c r="F128" s="4"/>
      <c r="G128" s="4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16"/>
      <c r="AE128" s="416"/>
      <c r="AF128" s="416"/>
      <c r="AG128" s="416"/>
      <c r="AH128" s="416"/>
      <c r="AI128" s="416"/>
      <c r="AJ128" s="416"/>
      <c r="AK128" s="61"/>
      <c r="AL128" s="200"/>
      <c r="AM128" s="61"/>
      <c r="AN128" s="61"/>
      <c r="AO128" s="61"/>
    </row>
    <row r="129" spans="1:41" x14ac:dyDescent="0.3">
      <c r="A129" s="42"/>
      <c r="B129" s="42"/>
      <c r="C129" s="42"/>
      <c r="D129" s="42"/>
      <c r="E129" s="4"/>
      <c r="F129" s="4"/>
      <c r="G129" s="4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16"/>
      <c r="AE129" s="416"/>
      <c r="AF129" s="416"/>
      <c r="AG129" s="416"/>
      <c r="AH129" s="416"/>
      <c r="AI129" s="416"/>
      <c r="AJ129" s="416"/>
      <c r="AK129" s="61"/>
      <c r="AL129" s="200"/>
      <c r="AM129" s="61"/>
      <c r="AN129" s="61"/>
      <c r="AO129" s="61"/>
    </row>
    <row r="130" spans="1:41" x14ac:dyDescent="0.3">
      <c r="A130" s="42"/>
      <c r="B130" s="42"/>
      <c r="C130" s="42"/>
      <c r="D130" s="42"/>
      <c r="E130" s="4"/>
      <c r="F130" s="4"/>
      <c r="G130" s="4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16"/>
      <c r="AE130" s="416"/>
      <c r="AF130" s="416"/>
      <c r="AG130" s="416"/>
      <c r="AH130" s="416"/>
      <c r="AI130" s="416"/>
      <c r="AJ130" s="416"/>
      <c r="AK130" s="61"/>
      <c r="AL130" s="200"/>
      <c r="AM130" s="61"/>
      <c r="AN130" s="61"/>
      <c r="AO130" s="61"/>
    </row>
    <row r="131" spans="1:41" x14ac:dyDescent="0.3">
      <c r="A131" s="42"/>
      <c r="B131" s="42"/>
      <c r="C131" s="42"/>
      <c r="D131" s="42"/>
      <c r="E131" s="4"/>
      <c r="F131" s="4"/>
      <c r="G131" s="4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16"/>
      <c r="AE131" s="416"/>
      <c r="AF131" s="416"/>
      <c r="AG131" s="416"/>
      <c r="AH131" s="416"/>
      <c r="AI131" s="416"/>
      <c r="AJ131" s="416"/>
      <c r="AK131" s="61"/>
      <c r="AL131" s="200"/>
      <c r="AM131" s="61"/>
      <c r="AN131" s="61"/>
      <c r="AO131" s="61"/>
    </row>
    <row r="132" spans="1:41" x14ac:dyDescent="0.3">
      <c r="A132" s="42"/>
      <c r="B132" s="42"/>
      <c r="C132" s="42"/>
      <c r="D132" s="42"/>
      <c r="E132" s="4"/>
      <c r="F132" s="4"/>
      <c r="G132" s="4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16"/>
      <c r="AE132" s="416"/>
      <c r="AF132" s="416"/>
      <c r="AG132" s="416"/>
      <c r="AH132" s="416"/>
      <c r="AI132" s="416"/>
      <c r="AJ132" s="416"/>
      <c r="AK132" s="61"/>
      <c r="AL132" s="200"/>
      <c r="AM132" s="61"/>
      <c r="AN132" s="61"/>
      <c r="AO132" s="61"/>
    </row>
    <row r="133" spans="1:41" x14ac:dyDescent="0.3">
      <c r="A133" s="42"/>
      <c r="B133" s="42"/>
      <c r="C133" s="42"/>
      <c r="D133" s="42"/>
      <c r="E133" s="4"/>
      <c r="F133" s="4"/>
      <c r="G133" s="4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16"/>
      <c r="AE133" s="416"/>
      <c r="AF133" s="416"/>
      <c r="AG133" s="416"/>
      <c r="AH133" s="416"/>
      <c r="AI133" s="416"/>
      <c r="AJ133" s="416"/>
      <c r="AK133" s="61"/>
      <c r="AL133" s="200"/>
      <c r="AM133" s="61"/>
      <c r="AN133" s="61"/>
      <c r="AO133" s="61"/>
    </row>
    <row r="134" spans="1:41" x14ac:dyDescent="0.3">
      <c r="A134" s="42"/>
      <c r="B134" s="42"/>
      <c r="C134" s="42"/>
      <c r="D134" s="42"/>
      <c r="E134" s="4"/>
      <c r="F134" s="4"/>
      <c r="G134" s="4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16"/>
      <c r="AE134" s="416"/>
      <c r="AF134" s="416"/>
      <c r="AG134" s="416"/>
      <c r="AH134" s="416"/>
      <c r="AI134" s="416"/>
      <c r="AJ134" s="416"/>
      <c r="AK134" s="61"/>
      <c r="AL134" s="200"/>
      <c r="AM134" s="61"/>
      <c r="AN134" s="61"/>
      <c r="AO134" s="61"/>
    </row>
    <row r="135" spans="1:41" x14ac:dyDescent="0.3">
      <c r="A135" s="42"/>
      <c r="B135" s="42"/>
      <c r="C135" s="42"/>
      <c r="D135" s="42"/>
      <c r="E135" s="4"/>
      <c r="F135" s="4"/>
      <c r="G135" s="4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16"/>
      <c r="AE135" s="416"/>
      <c r="AF135" s="416"/>
      <c r="AG135" s="416"/>
      <c r="AH135" s="416"/>
      <c r="AI135" s="416"/>
      <c r="AJ135" s="416"/>
      <c r="AK135" s="61"/>
      <c r="AL135" s="200"/>
      <c r="AM135" s="61"/>
      <c r="AN135" s="61"/>
      <c r="AO135" s="61"/>
    </row>
    <row r="136" spans="1:4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16"/>
      <c r="AE136" s="416"/>
      <c r="AF136" s="416"/>
      <c r="AG136" s="416"/>
      <c r="AH136" s="416"/>
      <c r="AI136" s="416"/>
      <c r="AJ136" s="416"/>
      <c r="AK136" s="61"/>
      <c r="AL136" s="200"/>
      <c r="AM136" s="61"/>
      <c r="AN136" s="61"/>
      <c r="AO136" s="61"/>
    </row>
    <row r="137" spans="1:41" x14ac:dyDescent="0.3">
      <c r="A137" s="42"/>
      <c r="B137" s="42"/>
      <c r="C137" s="42"/>
      <c r="D137" s="42"/>
      <c r="E137" s="4"/>
      <c r="F137" s="4"/>
      <c r="G137" s="4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16"/>
      <c r="AE137" s="416"/>
      <c r="AF137" s="416"/>
      <c r="AG137" s="416"/>
      <c r="AH137" s="416"/>
      <c r="AI137" s="416"/>
      <c r="AJ137" s="416"/>
      <c r="AK137" s="61"/>
      <c r="AL137" s="200"/>
      <c r="AM137" s="61"/>
      <c r="AN137" s="61"/>
      <c r="AO137" s="61"/>
    </row>
    <row r="138" spans="1:41" x14ac:dyDescent="0.3">
      <c r="A138" s="42"/>
      <c r="B138" s="42"/>
      <c r="C138" s="42"/>
      <c r="D138" s="42"/>
      <c r="E138" s="4"/>
      <c r="F138" s="4"/>
      <c r="G138" s="4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16"/>
      <c r="AE138" s="416"/>
      <c r="AF138" s="416"/>
      <c r="AG138" s="416"/>
      <c r="AH138" s="416"/>
      <c r="AI138" s="416"/>
      <c r="AJ138" s="416"/>
      <c r="AK138" s="61"/>
      <c r="AL138" s="200"/>
      <c r="AM138" s="61"/>
      <c r="AN138" s="61"/>
      <c r="AO138" s="61"/>
    </row>
    <row r="139" spans="1:41" x14ac:dyDescent="0.3">
      <c r="A139" s="42"/>
      <c r="B139" s="42"/>
      <c r="C139" s="42"/>
      <c r="D139" s="42"/>
      <c r="E139" s="4"/>
      <c r="F139" s="4"/>
      <c r="G139" s="4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16"/>
      <c r="AE139" s="416"/>
      <c r="AF139" s="416"/>
      <c r="AG139" s="416"/>
      <c r="AH139" s="416"/>
      <c r="AI139" s="416"/>
      <c r="AJ139" s="416"/>
      <c r="AK139" s="61"/>
      <c r="AL139" s="200"/>
      <c r="AM139" s="61"/>
      <c r="AN139" s="61"/>
      <c r="AO139" s="61"/>
    </row>
    <row r="140" spans="1:41" x14ac:dyDescent="0.3">
      <c r="A140" s="42"/>
      <c r="B140" s="42"/>
      <c r="C140" s="42"/>
      <c r="D140" s="42"/>
      <c r="E140" s="4"/>
      <c r="F140" s="4"/>
      <c r="G140" s="4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16"/>
      <c r="AE140" s="416"/>
      <c r="AF140" s="416"/>
      <c r="AG140" s="416"/>
      <c r="AH140" s="416"/>
      <c r="AI140" s="416"/>
      <c r="AJ140" s="416"/>
      <c r="AK140" s="61"/>
      <c r="AL140" s="200"/>
      <c r="AM140" s="61"/>
      <c r="AN140" s="61"/>
      <c r="AO140" s="61"/>
    </row>
    <row r="141" spans="1:4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16"/>
      <c r="AE141" s="416"/>
      <c r="AF141" s="416"/>
      <c r="AG141" s="416"/>
      <c r="AH141" s="416"/>
      <c r="AI141" s="416"/>
      <c r="AJ141" s="416"/>
      <c r="AK141" s="61"/>
      <c r="AL141" s="200"/>
      <c r="AM141" s="61"/>
      <c r="AN141" s="61"/>
      <c r="AO141" s="61"/>
    </row>
    <row r="142" spans="1:41" x14ac:dyDescent="0.3">
      <c r="A142" s="42"/>
      <c r="B142" s="42"/>
      <c r="C142" s="42"/>
      <c r="D142" s="42"/>
      <c r="E142" s="4"/>
      <c r="F142" s="4"/>
      <c r="G142" s="4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16"/>
      <c r="AE142" s="416"/>
      <c r="AF142" s="416"/>
      <c r="AG142" s="416"/>
      <c r="AH142" s="416"/>
      <c r="AI142" s="416"/>
      <c r="AJ142" s="416"/>
      <c r="AK142" s="61"/>
      <c r="AL142" s="200"/>
      <c r="AM142" s="61"/>
      <c r="AN142" s="61"/>
      <c r="AO142" s="61"/>
    </row>
    <row r="143" spans="1:41" x14ac:dyDescent="0.3">
      <c r="A143" s="42"/>
      <c r="B143" s="42"/>
      <c r="C143" s="42"/>
      <c r="D143" s="42"/>
      <c r="E143" s="4"/>
      <c r="F143" s="4"/>
      <c r="G143" s="4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16"/>
      <c r="AE143" s="416"/>
      <c r="AF143" s="416"/>
      <c r="AG143" s="416"/>
      <c r="AH143" s="416"/>
      <c r="AI143" s="416"/>
      <c r="AJ143" s="416"/>
      <c r="AK143" s="61"/>
      <c r="AL143" s="200"/>
      <c r="AM143" s="61"/>
      <c r="AN143" s="61"/>
      <c r="AO143" s="61"/>
    </row>
    <row r="144" spans="1:41" x14ac:dyDescent="0.3">
      <c r="A144" s="42"/>
      <c r="B144" s="42"/>
      <c r="C144" s="42"/>
      <c r="D144" s="42"/>
      <c r="E144" s="4"/>
      <c r="F144" s="4"/>
      <c r="G144" s="4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16"/>
      <c r="AE144" s="416"/>
      <c r="AF144" s="416"/>
      <c r="AG144" s="416"/>
      <c r="AH144" s="416"/>
      <c r="AI144" s="416"/>
      <c r="AJ144" s="416"/>
      <c r="AK144" s="61"/>
      <c r="AL144" s="200"/>
      <c r="AM144" s="61"/>
      <c r="AN144" s="61"/>
      <c r="AO144" s="61"/>
    </row>
    <row r="145" spans="1:41" x14ac:dyDescent="0.3">
      <c r="A145" s="42"/>
      <c r="B145" s="42"/>
      <c r="C145" s="42"/>
      <c r="D145" s="42"/>
      <c r="E145" s="4"/>
      <c r="F145" s="4"/>
      <c r="G145" s="4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16"/>
      <c r="AE145" s="416"/>
      <c r="AF145" s="416"/>
      <c r="AG145" s="416"/>
      <c r="AH145" s="416"/>
      <c r="AI145" s="416"/>
      <c r="AJ145" s="416"/>
      <c r="AK145" s="61"/>
      <c r="AL145" s="200"/>
      <c r="AM145" s="61"/>
      <c r="AN145" s="61"/>
      <c r="AO145" s="61"/>
    </row>
    <row r="146" spans="1:41" x14ac:dyDescent="0.3">
      <c r="A146" s="42"/>
      <c r="B146" s="42"/>
      <c r="C146" s="42"/>
      <c r="D146" s="42"/>
      <c r="E146" s="4"/>
      <c r="F146" s="4"/>
      <c r="G146" s="4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16"/>
      <c r="AE146" s="416"/>
      <c r="AF146" s="416"/>
      <c r="AG146" s="416"/>
      <c r="AH146" s="416"/>
      <c r="AI146" s="416"/>
      <c r="AJ146" s="416"/>
      <c r="AK146" s="61"/>
      <c r="AL146" s="200"/>
      <c r="AM146" s="61"/>
      <c r="AN146" s="61"/>
      <c r="AO146" s="61"/>
    </row>
    <row r="147" spans="1:41" x14ac:dyDescent="0.3">
      <c r="A147" s="42"/>
      <c r="B147" s="42"/>
      <c r="C147" s="42"/>
      <c r="D147" s="42"/>
      <c r="E147" s="4"/>
      <c r="F147" s="4"/>
      <c r="G147" s="4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16"/>
      <c r="AE147" s="416"/>
      <c r="AF147" s="416"/>
      <c r="AG147" s="416"/>
      <c r="AH147" s="416"/>
      <c r="AI147" s="416"/>
      <c r="AJ147" s="416"/>
      <c r="AK147" s="61"/>
      <c r="AL147" s="200"/>
      <c r="AM147" s="61"/>
      <c r="AN147" s="61"/>
      <c r="AO147" s="61"/>
    </row>
    <row r="148" spans="1:41" x14ac:dyDescent="0.3">
      <c r="A148" s="42"/>
      <c r="B148" s="42"/>
      <c r="C148" s="42"/>
      <c r="D148" s="42"/>
      <c r="E148" s="4"/>
      <c r="F148" s="4"/>
      <c r="G148" s="4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16"/>
      <c r="AE148" s="416"/>
      <c r="AF148" s="416"/>
      <c r="AG148" s="416"/>
      <c r="AH148" s="416"/>
      <c r="AI148" s="416"/>
      <c r="AJ148" s="416"/>
      <c r="AK148" s="61"/>
      <c r="AL148" s="200"/>
      <c r="AM148" s="61"/>
      <c r="AN148" s="61"/>
      <c r="AO148" s="61"/>
    </row>
    <row r="149" spans="1:41" x14ac:dyDescent="0.3">
      <c r="A149" s="42"/>
      <c r="B149" s="42"/>
      <c r="C149" s="42"/>
      <c r="D149" s="42"/>
      <c r="E149" s="4"/>
      <c r="F149" s="4"/>
      <c r="G149" s="4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16"/>
      <c r="AE149" s="416"/>
      <c r="AF149" s="416"/>
      <c r="AG149" s="416"/>
      <c r="AH149" s="416"/>
      <c r="AI149" s="416"/>
      <c r="AJ149" s="416"/>
      <c r="AK149" s="61"/>
      <c r="AL149" s="200"/>
      <c r="AM149" s="61"/>
      <c r="AN149" s="61"/>
      <c r="AO149" s="61"/>
    </row>
    <row r="150" spans="1:41" x14ac:dyDescent="0.3">
      <c r="A150" s="42"/>
      <c r="B150" s="42"/>
      <c r="C150" s="42"/>
      <c r="D150" s="42"/>
      <c r="E150" s="4"/>
      <c r="F150" s="4"/>
      <c r="G150" s="4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16"/>
      <c r="AE150" s="416"/>
      <c r="AF150" s="416"/>
      <c r="AG150" s="416"/>
      <c r="AH150" s="416"/>
      <c r="AI150" s="416"/>
      <c r="AJ150" s="416"/>
      <c r="AK150" s="61"/>
      <c r="AL150" s="200"/>
      <c r="AM150" s="61"/>
      <c r="AN150" s="61"/>
      <c r="AO150" s="61"/>
    </row>
    <row r="151" spans="1:41" x14ac:dyDescent="0.3">
      <c r="A151" s="42"/>
      <c r="B151" s="42"/>
      <c r="C151" s="42"/>
      <c r="D151" s="42"/>
      <c r="E151" s="4"/>
      <c r="F151" s="4"/>
      <c r="G151" s="4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16"/>
      <c r="AE151" s="416"/>
      <c r="AF151" s="416"/>
      <c r="AG151" s="416"/>
      <c r="AH151" s="416"/>
      <c r="AI151" s="416"/>
      <c r="AJ151" s="416"/>
      <c r="AK151" s="61"/>
      <c r="AL151" s="200"/>
      <c r="AM151" s="61"/>
      <c r="AN151" s="61"/>
      <c r="AO151" s="61"/>
    </row>
    <row r="152" spans="1:41" x14ac:dyDescent="0.3">
      <c r="A152" s="42"/>
      <c r="B152" s="42"/>
      <c r="C152" s="42"/>
      <c r="D152" s="42"/>
      <c r="E152" s="4"/>
      <c r="F152" s="4"/>
      <c r="G152" s="4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16"/>
      <c r="AE152" s="416"/>
      <c r="AF152" s="416"/>
      <c r="AG152" s="416"/>
      <c r="AH152" s="416"/>
      <c r="AI152" s="416"/>
      <c r="AJ152" s="416"/>
      <c r="AK152" s="61"/>
      <c r="AL152" s="200"/>
      <c r="AM152" s="61"/>
      <c r="AN152" s="61"/>
      <c r="AO152" s="61"/>
    </row>
    <row r="153" spans="1:41" x14ac:dyDescent="0.3">
      <c r="A153" s="42"/>
      <c r="B153" s="42"/>
      <c r="C153" s="42"/>
      <c r="D153" s="42"/>
      <c r="E153" s="4"/>
      <c r="F153" s="4"/>
      <c r="G153" s="4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16"/>
      <c r="AE153" s="416"/>
      <c r="AF153" s="416"/>
      <c r="AG153" s="416"/>
      <c r="AH153" s="416"/>
      <c r="AI153" s="416"/>
      <c r="AJ153" s="416"/>
      <c r="AK153" s="61"/>
      <c r="AL153" s="200"/>
      <c r="AM153" s="61"/>
      <c r="AN153" s="61"/>
      <c r="AO153" s="61"/>
    </row>
    <row r="154" spans="1:41" x14ac:dyDescent="0.3">
      <c r="A154" s="42"/>
      <c r="B154" s="42"/>
      <c r="C154" s="42"/>
      <c r="D154" s="42"/>
      <c r="E154" s="4"/>
      <c r="F154" s="4"/>
      <c r="G154" s="4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16"/>
      <c r="AE154" s="416"/>
      <c r="AF154" s="416"/>
      <c r="AG154" s="416"/>
      <c r="AH154" s="416"/>
      <c r="AI154" s="416"/>
      <c r="AJ154" s="416"/>
      <c r="AK154" s="61"/>
      <c r="AL154" s="200"/>
      <c r="AM154" s="61"/>
      <c r="AN154" s="61"/>
      <c r="AO154" s="61"/>
    </row>
    <row r="155" spans="1:41" x14ac:dyDescent="0.3">
      <c r="A155" s="42"/>
      <c r="B155" s="42"/>
      <c r="C155" s="42"/>
      <c r="D155" s="42"/>
      <c r="E155" s="4"/>
      <c r="F155" s="4"/>
      <c r="G155" s="4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16"/>
      <c r="AE155" s="416"/>
      <c r="AF155" s="416"/>
      <c r="AG155" s="416"/>
      <c r="AH155" s="416"/>
      <c r="AI155" s="416"/>
      <c r="AJ155" s="416"/>
      <c r="AK155" s="61"/>
      <c r="AL155" s="200"/>
      <c r="AM155" s="61"/>
      <c r="AN155" s="61"/>
      <c r="AO155" s="61"/>
    </row>
    <row r="156" spans="1:41" x14ac:dyDescent="0.3">
      <c r="A156" s="42"/>
      <c r="B156" s="42"/>
      <c r="C156" s="42"/>
      <c r="D156" s="42"/>
      <c r="E156" s="4"/>
      <c r="F156" s="4"/>
      <c r="G156" s="4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16"/>
      <c r="AE156" s="416"/>
      <c r="AF156" s="416"/>
      <c r="AG156" s="416"/>
      <c r="AH156" s="416"/>
      <c r="AI156" s="416"/>
      <c r="AJ156" s="416"/>
      <c r="AK156" s="61"/>
      <c r="AL156" s="200"/>
      <c r="AM156" s="61"/>
      <c r="AN156" s="61"/>
      <c r="AO156" s="61"/>
    </row>
    <row r="157" spans="1:41" x14ac:dyDescent="0.3">
      <c r="A157" s="42"/>
      <c r="B157" s="42"/>
      <c r="C157" s="42"/>
      <c r="D157" s="42"/>
      <c r="E157" s="4"/>
      <c r="F157" s="4"/>
      <c r="G157" s="4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16"/>
      <c r="AE157" s="416"/>
      <c r="AF157" s="416"/>
      <c r="AG157" s="416"/>
      <c r="AH157" s="416"/>
      <c r="AI157" s="416"/>
      <c r="AJ157" s="416"/>
      <c r="AK157" s="61"/>
      <c r="AL157" s="200"/>
      <c r="AM157" s="61"/>
      <c r="AN157" s="61"/>
      <c r="AO157" s="61"/>
    </row>
    <row r="158" spans="1:41" x14ac:dyDescent="0.3">
      <c r="A158" s="42"/>
      <c r="B158" s="42"/>
      <c r="C158" s="42"/>
      <c r="D158" s="42"/>
      <c r="E158" s="4"/>
      <c r="F158" s="4"/>
      <c r="G158" s="4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16"/>
      <c r="AE158" s="416"/>
      <c r="AF158" s="416"/>
      <c r="AG158" s="416"/>
      <c r="AH158" s="416"/>
      <c r="AI158" s="416"/>
      <c r="AJ158" s="416"/>
      <c r="AK158" s="61"/>
      <c r="AL158" s="200"/>
      <c r="AM158" s="61"/>
      <c r="AN158" s="61"/>
      <c r="AO158" s="61"/>
    </row>
    <row r="159" spans="1:41" x14ac:dyDescent="0.3">
      <c r="A159" s="42"/>
      <c r="B159" s="42"/>
      <c r="C159" s="42"/>
      <c r="D159" s="42"/>
      <c r="E159" s="4"/>
      <c r="F159" s="4"/>
      <c r="G159" s="4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16"/>
      <c r="AE159" s="416"/>
      <c r="AF159" s="416"/>
      <c r="AG159" s="416"/>
      <c r="AH159" s="416"/>
      <c r="AI159" s="416"/>
      <c r="AJ159" s="416"/>
      <c r="AK159" s="61"/>
      <c r="AL159" s="200"/>
      <c r="AM159" s="61"/>
      <c r="AN159" s="61"/>
      <c r="AO159" s="61"/>
    </row>
    <row r="160" spans="1:41" x14ac:dyDescent="0.3">
      <c r="A160" s="42"/>
      <c r="B160" s="42"/>
      <c r="C160" s="42"/>
      <c r="D160" s="42"/>
      <c r="E160" s="4"/>
      <c r="F160" s="4"/>
      <c r="G160" s="4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16"/>
      <c r="AE160" s="416"/>
      <c r="AF160" s="416"/>
      <c r="AG160" s="416"/>
      <c r="AH160" s="416"/>
      <c r="AI160" s="416"/>
      <c r="AJ160" s="416"/>
      <c r="AK160" s="61"/>
      <c r="AL160" s="200"/>
      <c r="AM160" s="61"/>
      <c r="AN160" s="61"/>
      <c r="AO160" s="61"/>
    </row>
    <row r="161" spans="1:41" x14ac:dyDescent="0.3">
      <c r="A161" s="42"/>
      <c r="B161" s="42"/>
      <c r="C161" s="42"/>
      <c r="D161" s="42"/>
      <c r="E161" s="4"/>
      <c r="F161" s="4"/>
      <c r="G161" s="4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16"/>
      <c r="AE161" s="416"/>
      <c r="AF161" s="416"/>
      <c r="AG161" s="416"/>
      <c r="AH161" s="416"/>
      <c r="AI161" s="416"/>
      <c r="AJ161" s="416"/>
      <c r="AK161" s="61"/>
      <c r="AL161" s="200"/>
      <c r="AM161" s="61"/>
      <c r="AN161" s="61"/>
      <c r="AO161" s="61"/>
    </row>
    <row r="162" spans="1:41" x14ac:dyDescent="0.3">
      <c r="A162" s="42"/>
      <c r="B162" s="42"/>
      <c r="C162" s="42"/>
      <c r="D162" s="42"/>
      <c r="E162" s="4"/>
      <c r="F162" s="4"/>
      <c r="G162" s="4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16"/>
      <c r="AE162" s="416"/>
      <c r="AF162" s="416"/>
      <c r="AG162" s="416"/>
      <c r="AH162" s="416"/>
      <c r="AI162" s="416"/>
      <c r="AJ162" s="416"/>
      <c r="AK162" s="61"/>
      <c r="AL162" s="200"/>
      <c r="AM162" s="61"/>
      <c r="AN162" s="61"/>
      <c r="AO162" s="61"/>
    </row>
    <row r="163" spans="1:41" x14ac:dyDescent="0.3">
      <c r="A163" s="42"/>
      <c r="B163" s="42"/>
      <c r="C163" s="42"/>
      <c r="D163" s="42"/>
      <c r="E163" s="4"/>
      <c r="F163" s="4"/>
      <c r="G163" s="4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16"/>
      <c r="AE163" s="416"/>
      <c r="AF163" s="416"/>
      <c r="AG163" s="416"/>
      <c r="AH163" s="416"/>
      <c r="AI163" s="416"/>
      <c r="AJ163" s="416"/>
      <c r="AK163" s="61"/>
      <c r="AL163" s="200"/>
      <c r="AM163" s="61"/>
      <c r="AN163" s="61"/>
      <c r="AO163" s="61"/>
    </row>
    <row r="164" spans="1:41" x14ac:dyDescent="0.3">
      <c r="A164" s="42"/>
      <c r="B164" s="42"/>
      <c r="C164" s="42"/>
      <c r="D164" s="42"/>
      <c r="E164" s="4"/>
      <c r="F164" s="4"/>
      <c r="G164" s="4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16"/>
      <c r="AE164" s="416"/>
      <c r="AF164" s="416"/>
      <c r="AG164" s="416"/>
      <c r="AH164" s="416"/>
      <c r="AI164" s="416"/>
      <c r="AJ164" s="416"/>
      <c r="AK164" s="61"/>
      <c r="AL164" s="200"/>
      <c r="AM164" s="61"/>
      <c r="AN164" s="61"/>
      <c r="AO164" s="61"/>
    </row>
    <row r="165" spans="1:41" x14ac:dyDescent="0.3">
      <c r="A165" s="42"/>
      <c r="B165" s="42"/>
      <c r="C165" s="42"/>
      <c r="D165" s="42"/>
      <c r="E165" s="4"/>
      <c r="F165" s="4"/>
      <c r="G165" s="4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16"/>
      <c r="AE165" s="416"/>
      <c r="AF165" s="416"/>
      <c r="AG165" s="416"/>
      <c r="AH165" s="416"/>
      <c r="AI165" s="416"/>
      <c r="AJ165" s="416"/>
      <c r="AK165" s="61"/>
      <c r="AL165" s="200"/>
      <c r="AM165" s="61"/>
      <c r="AN165" s="61"/>
      <c r="AO165" s="61"/>
    </row>
    <row r="166" spans="1:41" x14ac:dyDescent="0.3">
      <c r="A166" s="42"/>
      <c r="B166" s="42"/>
      <c r="C166" s="42"/>
      <c r="D166" s="42"/>
      <c r="E166" s="4"/>
      <c r="F166" s="4"/>
      <c r="G166" s="4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16"/>
      <c r="AE166" s="416"/>
      <c r="AF166" s="416"/>
      <c r="AG166" s="416"/>
      <c r="AH166" s="416"/>
      <c r="AI166" s="416"/>
      <c r="AJ166" s="416"/>
      <c r="AK166" s="61"/>
      <c r="AL166" s="200"/>
      <c r="AM166" s="61"/>
      <c r="AN166" s="61"/>
      <c r="AO166" s="61"/>
    </row>
    <row r="167" spans="1:41" x14ac:dyDescent="0.3">
      <c r="A167" s="42"/>
      <c r="B167" s="42"/>
      <c r="C167" s="42"/>
      <c r="D167" s="42"/>
      <c r="E167" s="4"/>
      <c r="F167" s="4"/>
      <c r="G167" s="4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16"/>
      <c r="AE167" s="416"/>
      <c r="AF167" s="416"/>
      <c r="AG167" s="416"/>
      <c r="AH167" s="416"/>
      <c r="AI167" s="416"/>
      <c r="AJ167" s="416"/>
      <c r="AK167" s="61"/>
      <c r="AL167" s="200"/>
      <c r="AM167" s="61"/>
      <c r="AN167" s="61"/>
      <c r="AO167" s="61"/>
    </row>
    <row r="168" spans="1:41" x14ac:dyDescent="0.3">
      <c r="A168" s="42"/>
      <c r="B168" s="42"/>
      <c r="C168" s="42"/>
      <c r="D168" s="42"/>
      <c r="E168" s="4"/>
      <c r="F168" s="4"/>
      <c r="G168" s="4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16"/>
      <c r="AE168" s="416"/>
      <c r="AF168" s="416"/>
      <c r="AG168" s="416"/>
      <c r="AH168" s="416"/>
      <c r="AI168" s="416"/>
      <c r="AJ168" s="416"/>
      <c r="AK168" s="61"/>
      <c r="AL168" s="200"/>
      <c r="AM168" s="61"/>
      <c r="AN168" s="61"/>
      <c r="AO168" s="61"/>
    </row>
    <row r="169" spans="1:41" x14ac:dyDescent="0.3">
      <c r="A169" s="42"/>
      <c r="B169" s="42"/>
      <c r="C169" s="42"/>
      <c r="D169" s="42"/>
      <c r="E169" s="4"/>
      <c r="F169" s="4"/>
      <c r="G169" s="4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16"/>
      <c r="AE169" s="416"/>
      <c r="AF169" s="416"/>
      <c r="AG169" s="416"/>
      <c r="AH169" s="416"/>
      <c r="AI169" s="416"/>
      <c r="AJ169" s="416"/>
      <c r="AK169" s="61"/>
      <c r="AL169" s="200"/>
      <c r="AM169" s="61"/>
      <c r="AN169" s="61"/>
      <c r="AO169" s="61"/>
    </row>
    <row r="170" spans="1:41" x14ac:dyDescent="0.3">
      <c r="A170" s="42"/>
      <c r="B170" s="42"/>
      <c r="C170" s="42"/>
      <c r="D170" s="42"/>
      <c r="E170" s="4"/>
      <c r="F170" s="4"/>
      <c r="G170" s="4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16"/>
      <c r="AE170" s="416"/>
      <c r="AF170" s="416"/>
      <c r="AG170" s="416"/>
      <c r="AH170" s="416"/>
      <c r="AI170" s="416"/>
      <c r="AJ170" s="416"/>
      <c r="AK170" s="61"/>
      <c r="AL170" s="200"/>
      <c r="AM170" s="61"/>
      <c r="AN170" s="61"/>
      <c r="AO170" s="61"/>
    </row>
    <row r="171" spans="1:41" x14ac:dyDescent="0.3">
      <c r="A171" s="42"/>
      <c r="B171" s="42"/>
      <c r="C171" s="42"/>
      <c r="D171" s="42"/>
      <c r="E171" s="4"/>
      <c r="F171" s="4"/>
      <c r="G171" s="4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16"/>
      <c r="AE171" s="416"/>
      <c r="AF171" s="416"/>
      <c r="AG171" s="416"/>
      <c r="AH171" s="416"/>
      <c r="AI171" s="416"/>
      <c r="AJ171" s="416"/>
      <c r="AK171" s="61"/>
      <c r="AL171" s="200"/>
      <c r="AM171" s="61"/>
      <c r="AN171" s="61"/>
      <c r="AO171" s="61"/>
    </row>
    <row r="172" spans="1:41" x14ac:dyDescent="0.3">
      <c r="A172" s="42"/>
      <c r="B172" s="42"/>
      <c r="C172" s="42"/>
      <c r="D172" s="42"/>
      <c r="E172" s="4"/>
      <c r="F172" s="4"/>
      <c r="G172" s="4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16"/>
      <c r="AE172" s="416"/>
      <c r="AF172" s="416"/>
      <c r="AG172" s="416"/>
      <c r="AH172" s="416"/>
      <c r="AI172" s="416"/>
      <c r="AJ172" s="416"/>
      <c r="AK172" s="61"/>
      <c r="AL172" s="200"/>
      <c r="AM172" s="61"/>
      <c r="AN172" s="61"/>
      <c r="AO172" s="61"/>
    </row>
    <row r="173" spans="1:4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16"/>
      <c r="AE173" s="416"/>
      <c r="AF173" s="416"/>
      <c r="AG173" s="416"/>
      <c r="AH173" s="416"/>
      <c r="AI173" s="416"/>
      <c r="AJ173" s="416"/>
      <c r="AK173" s="61"/>
      <c r="AL173" s="200"/>
      <c r="AM173" s="61"/>
      <c r="AN173" s="61"/>
      <c r="AO173" s="61"/>
    </row>
    <row r="174" spans="1:41" x14ac:dyDescent="0.3">
      <c r="A174" s="42"/>
      <c r="B174" s="42"/>
      <c r="C174" s="42"/>
      <c r="D174" s="42"/>
      <c r="E174" s="4"/>
      <c r="F174" s="4"/>
      <c r="G174" s="4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16"/>
      <c r="AE174" s="416"/>
      <c r="AF174" s="416"/>
      <c r="AG174" s="416"/>
      <c r="AH174" s="416"/>
      <c r="AI174" s="416"/>
      <c r="AJ174" s="416"/>
      <c r="AK174" s="61"/>
      <c r="AL174" s="200"/>
      <c r="AM174" s="61"/>
      <c r="AN174" s="61"/>
      <c r="AO174" s="61"/>
    </row>
    <row r="175" spans="1:4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16"/>
      <c r="AE175" s="416"/>
      <c r="AF175" s="416"/>
      <c r="AG175" s="416"/>
      <c r="AH175" s="416"/>
      <c r="AI175" s="416"/>
      <c r="AJ175" s="416"/>
      <c r="AK175" s="61"/>
      <c r="AL175" s="200"/>
      <c r="AM175" s="61"/>
      <c r="AN175" s="61"/>
      <c r="AO175" s="61"/>
    </row>
    <row r="176" spans="1:41" x14ac:dyDescent="0.3">
      <c r="A176" s="42"/>
      <c r="B176" s="42"/>
      <c r="C176" s="42"/>
      <c r="D176" s="42"/>
      <c r="E176" s="4"/>
      <c r="F176" s="4"/>
      <c r="G176" s="4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16"/>
      <c r="AE176" s="416"/>
      <c r="AF176" s="416"/>
      <c r="AG176" s="416"/>
      <c r="AH176" s="416"/>
      <c r="AI176" s="416"/>
      <c r="AJ176" s="416"/>
      <c r="AK176" s="61"/>
      <c r="AL176" s="200"/>
      <c r="AM176" s="61"/>
      <c r="AN176" s="61"/>
      <c r="AO176" s="61"/>
    </row>
    <row r="177" spans="1:4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16"/>
      <c r="AE177" s="416"/>
      <c r="AF177" s="416"/>
      <c r="AG177" s="416"/>
      <c r="AH177" s="416"/>
      <c r="AI177" s="416"/>
      <c r="AJ177" s="416"/>
      <c r="AK177" s="61"/>
      <c r="AL177" s="200"/>
      <c r="AM177" s="61"/>
      <c r="AN177" s="61"/>
      <c r="AO177" s="61"/>
    </row>
    <row r="178" spans="1:4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415"/>
      <c r="AE178" s="415"/>
      <c r="AF178" s="415"/>
      <c r="AG178" s="415"/>
      <c r="AH178" s="415"/>
      <c r="AI178" s="415"/>
      <c r="AJ178" s="415"/>
      <c r="AK178" s="61"/>
      <c r="AL178" s="200"/>
      <c r="AM178" s="61"/>
      <c r="AN178" s="61"/>
      <c r="AO178" s="61"/>
    </row>
    <row r="179" spans="1:41" ht="16.2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60"/>
      <c r="AE179" s="60"/>
      <c r="AF179" s="60"/>
      <c r="AG179" s="60"/>
      <c r="AH179" s="60"/>
      <c r="AI179" s="60"/>
      <c r="AJ179" s="60"/>
      <c r="AK179" s="61"/>
      <c r="AL179" s="200"/>
      <c r="AM179" s="61"/>
      <c r="AN179" s="61"/>
      <c r="AO179" s="61"/>
    </row>
    <row r="180" spans="1:41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62"/>
      <c r="AE180" s="62"/>
      <c r="AF180" s="62"/>
      <c r="AG180" s="62"/>
      <c r="AH180" s="62"/>
      <c r="AI180" s="62"/>
      <c r="AJ180" s="62"/>
      <c r="AK180" s="61"/>
      <c r="AL180" s="200"/>
      <c r="AM180" s="61"/>
      <c r="AN180" s="61"/>
      <c r="AO180" s="61"/>
    </row>
    <row r="181" spans="1:41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62"/>
      <c r="AE181" s="62"/>
      <c r="AF181" s="62"/>
      <c r="AG181" s="62"/>
      <c r="AH181" s="62"/>
      <c r="AI181" s="62"/>
      <c r="AJ181" s="62"/>
      <c r="AK181" s="61"/>
      <c r="AL181" s="200"/>
      <c r="AM181" s="61"/>
      <c r="AN181" s="61"/>
      <c r="AO181" s="61"/>
    </row>
    <row r="182" spans="1:4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63"/>
      <c r="AE182" s="63"/>
      <c r="AF182" s="63"/>
      <c r="AG182" s="63"/>
      <c r="AH182" s="63"/>
      <c r="AI182" s="63"/>
      <c r="AJ182" s="63"/>
      <c r="AK182" s="61"/>
      <c r="AL182" s="200"/>
      <c r="AM182" s="61"/>
      <c r="AN182" s="61"/>
      <c r="AO182" s="61"/>
    </row>
    <row r="183" spans="1:4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64"/>
      <c r="AE183" s="64"/>
      <c r="AF183" s="64"/>
      <c r="AG183" s="64"/>
      <c r="AH183" s="64"/>
      <c r="AI183" s="64"/>
      <c r="AJ183" s="64"/>
      <c r="AK183" s="61"/>
      <c r="AL183" s="200"/>
      <c r="AM183" s="61"/>
      <c r="AN183" s="61"/>
      <c r="AO183" s="61"/>
    </row>
    <row r="184" spans="1:41" x14ac:dyDescent="0.3">
      <c r="A184" s="43"/>
      <c r="B184" s="43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11"/>
      <c r="AA184" s="11"/>
      <c r="AB184" s="11"/>
      <c r="AC184" s="11"/>
      <c r="AD184" s="416"/>
      <c r="AE184" s="416"/>
      <c r="AF184" s="416"/>
      <c r="AG184" s="416"/>
      <c r="AH184" s="416"/>
      <c r="AI184" s="416"/>
      <c r="AJ184" s="416"/>
      <c r="AK184" s="61"/>
      <c r="AL184" s="200"/>
      <c r="AM184" s="61"/>
      <c r="AN184" s="61"/>
      <c r="AO184" s="61"/>
    </row>
    <row r="185" spans="1:41" x14ac:dyDescent="0.3">
      <c r="A185" s="43"/>
      <c r="B185" s="43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11"/>
      <c r="AA185" s="11"/>
      <c r="AB185" s="11"/>
      <c r="AC185" s="11"/>
      <c r="AD185" s="416"/>
      <c r="AE185" s="416"/>
      <c r="AF185" s="416"/>
      <c r="AG185" s="416"/>
      <c r="AH185" s="416"/>
      <c r="AI185" s="416"/>
      <c r="AJ185" s="416"/>
      <c r="AK185" s="61"/>
      <c r="AL185" s="200"/>
      <c r="AM185" s="61"/>
      <c r="AN185" s="61"/>
      <c r="AO185" s="61"/>
    </row>
    <row r="186" spans="1:41" x14ac:dyDescent="0.3">
      <c r="A186" s="43"/>
      <c r="B186" s="43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11"/>
      <c r="AA186" s="11"/>
      <c r="AB186" s="11"/>
      <c r="AC186" s="11"/>
      <c r="AD186" s="416"/>
      <c r="AE186" s="416"/>
      <c r="AF186" s="416"/>
      <c r="AG186" s="416"/>
      <c r="AH186" s="416"/>
      <c r="AI186" s="416"/>
      <c r="AJ186" s="416"/>
      <c r="AK186" s="61"/>
      <c r="AL186" s="200"/>
      <c r="AM186" s="61"/>
      <c r="AN186" s="61"/>
      <c r="AO186" s="61"/>
    </row>
    <row r="187" spans="1:41" x14ac:dyDescent="0.3">
      <c r="A187" s="43"/>
      <c r="B187" s="43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11"/>
      <c r="AA187" s="11"/>
      <c r="AB187" s="11"/>
      <c r="AC187" s="11"/>
      <c r="AD187" s="416"/>
      <c r="AE187" s="416"/>
      <c r="AF187" s="416"/>
      <c r="AG187" s="416"/>
      <c r="AH187" s="416"/>
      <c r="AI187" s="416"/>
      <c r="AJ187" s="416"/>
      <c r="AK187" s="61"/>
      <c r="AL187" s="200"/>
      <c r="AM187" s="61"/>
      <c r="AN187" s="61"/>
      <c r="AO187" s="61"/>
    </row>
    <row r="188" spans="1:41" x14ac:dyDescent="0.3">
      <c r="A188" s="43"/>
      <c r="B188" s="43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11"/>
      <c r="AA188" s="11"/>
      <c r="AB188" s="11"/>
      <c r="AC188" s="11"/>
      <c r="AD188" s="416"/>
      <c r="AE188" s="416"/>
      <c r="AF188" s="416"/>
      <c r="AG188" s="416"/>
      <c r="AH188" s="416"/>
      <c r="AI188" s="416"/>
      <c r="AJ188" s="416"/>
      <c r="AK188" s="61"/>
      <c r="AL188" s="200"/>
      <c r="AM188" s="61"/>
      <c r="AN188" s="61"/>
      <c r="AO188" s="61"/>
    </row>
    <row r="189" spans="1:41" x14ac:dyDescent="0.3">
      <c r="A189" s="43"/>
      <c r="B189" s="43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11"/>
      <c r="AA189" s="11"/>
      <c r="AB189" s="11"/>
      <c r="AC189" s="11"/>
      <c r="AD189" s="416"/>
      <c r="AE189" s="416"/>
      <c r="AF189" s="416"/>
      <c r="AG189" s="416"/>
      <c r="AH189" s="416"/>
      <c r="AI189" s="416"/>
      <c r="AJ189" s="416"/>
      <c r="AK189" s="61"/>
      <c r="AL189" s="200"/>
      <c r="AM189" s="61"/>
      <c r="AN189" s="61"/>
      <c r="AO189" s="61"/>
    </row>
    <row r="190" spans="1:41" x14ac:dyDescent="0.3">
      <c r="A190" s="43"/>
      <c r="B190" s="43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11"/>
      <c r="AA190" s="11"/>
      <c r="AB190" s="11"/>
      <c r="AC190" s="11"/>
      <c r="AD190" s="416"/>
      <c r="AE190" s="416"/>
      <c r="AF190" s="416"/>
      <c r="AG190" s="416"/>
      <c r="AH190" s="416"/>
      <c r="AI190" s="416"/>
      <c r="AJ190" s="416"/>
      <c r="AK190" s="61"/>
      <c r="AL190" s="200"/>
      <c r="AM190" s="61"/>
      <c r="AN190" s="61"/>
      <c r="AO190" s="61"/>
    </row>
    <row r="191" spans="1:4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64"/>
      <c r="AE191" s="64"/>
      <c r="AF191" s="64"/>
      <c r="AG191" s="64"/>
      <c r="AH191" s="64"/>
      <c r="AI191" s="64"/>
      <c r="AJ191" s="64"/>
      <c r="AK191" s="61"/>
      <c r="AL191" s="200"/>
      <c r="AM191" s="61"/>
      <c r="AN191" s="61"/>
      <c r="AO191" s="61"/>
    </row>
    <row r="192" spans="1:41" x14ac:dyDescent="0.3">
      <c r="A192" s="43"/>
      <c r="B192" s="43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11"/>
      <c r="AA192" s="11"/>
      <c r="AB192" s="11"/>
      <c r="AC192" s="11"/>
      <c r="AD192" s="416"/>
      <c r="AE192" s="416"/>
      <c r="AF192" s="416"/>
      <c r="AG192" s="416"/>
      <c r="AH192" s="416"/>
      <c r="AI192" s="416"/>
      <c r="AJ192" s="416"/>
      <c r="AK192" s="61"/>
      <c r="AL192" s="200"/>
      <c r="AM192" s="61"/>
      <c r="AN192" s="61"/>
      <c r="AO192" s="61"/>
    </row>
    <row r="193" spans="1:41" x14ac:dyDescent="0.3">
      <c r="A193" s="43"/>
      <c r="B193" s="43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11"/>
      <c r="AA193" s="11"/>
      <c r="AB193" s="11"/>
      <c r="AC193" s="11"/>
      <c r="AD193" s="416"/>
      <c r="AE193" s="416"/>
      <c r="AF193" s="416"/>
      <c r="AG193" s="416"/>
      <c r="AH193" s="416"/>
      <c r="AI193" s="416"/>
      <c r="AJ193" s="416"/>
      <c r="AK193" s="61"/>
      <c r="AL193" s="200"/>
      <c r="AM193" s="61"/>
      <c r="AN193" s="61"/>
      <c r="AO193" s="61"/>
    </row>
    <row r="194" spans="1:41" x14ac:dyDescent="0.3">
      <c r="A194" s="43"/>
      <c r="B194" s="43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11"/>
      <c r="AA194" s="11"/>
      <c r="AB194" s="11"/>
      <c r="AC194" s="11"/>
      <c r="AD194" s="416"/>
      <c r="AE194" s="416"/>
      <c r="AF194" s="416"/>
      <c r="AG194" s="416"/>
      <c r="AH194" s="416"/>
      <c r="AI194" s="416"/>
      <c r="AJ194" s="416"/>
      <c r="AK194" s="61"/>
      <c r="AL194" s="200"/>
      <c r="AM194" s="61"/>
      <c r="AN194" s="61"/>
      <c r="AO194" s="61"/>
    </row>
    <row r="195" spans="1:41" x14ac:dyDescent="0.3">
      <c r="A195" s="43"/>
      <c r="B195" s="43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11"/>
      <c r="AA195" s="11"/>
      <c r="AB195" s="11"/>
      <c r="AC195" s="11"/>
      <c r="AD195" s="416"/>
      <c r="AE195" s="416"/>
      <c r="AF195" s="416"/>
      <c r="AG195" s="416"/>
      <c r="AH195" s="416"/>
      <c r="AI195" s="416"/>
      <c r="AJ195" s="416"/>
      <c r="AK195" s="61"/>
      <c r="AL195" s="200"/>
      <c r="AM195" s="61"/>
      <c r="AN195" s="61"/>
      <c r="AO195" s="61"/>
    </row>
    <row r="196" spans="1:41" x14ac:dyDescent="0.3">
      <c r="A196" s="43"/>
      <c r="B196" s="43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11"/>
      <c r="AA196" s="11"/>
      <c r="AB196" s="11"/>
      <c r="AC196" s="11"/>
      <c r="AD196" s="416"/>
      <c r="AE196" s="416"/>
      <c r="AF196" s="416"/>
      <c r="AG196" s="416"/>
      <c r="AH196" s="416"/>
      <c r="AI196" s="416"/>
      <c r="AJ196" s="416"/>
      <c r="AK196" s="61"/>
      <c r="AL196" s="200"/>
      <c r="AM196" s="61"/>
      <c r="AN196" s="61"/>
      <c r="AO196" s="61"/>
    </row>
    <row r="197" spans="1:41" x14ac:dyDescent="0.3">
      <c r="A197" s="43"/>
      <c r="B197" s="43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11"/>
      <c r="AA197" s="11"/>
      <c r="AB197" s="11"/>
      <c r="AC197" s="11"/>
      <c r="AD197" s="416"/>
      <c r="AE197" s="416"/>
      <c r="AF197" s="416"/>
      <c r="AG197" s="416"/>
      <c r="AH197" s="416"/>
      <c r="AI197" s="416"/>
      <c r="AJ197" s="416"/>
      <c r="AK197" s="61"/>
      <c r="AL197" s="200"/>
      <c r="AM197" s="61"/>
      <c r="AN197" s="61"/>
      <c r="AO197" s="61"/>
    </row>
    <row r="198" spans="1:41" x14ac:dyDescent="0.3">
      <c r="A198" s="43"/>
      <c r="B198" s="43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11"/>
      <c r="AA198" s="11"/>
      <c r="AB198" s="11"/>
      <c r="AC198" s="11"/>
      <c r="AD198" s="416"/>
      <c r="AE198" s="416"/>
      <c r="AF198" s="416"/>
      <c r="AG198" s="416"/>
      <c r="AH198" s="416"/>
      <c r="AI198" s="416"/>
      <c r="AJ198" s="416"/>
      <c r="AK198" s="61"/>
      <c r="AL198" s="200"/>
      <c r="AM198" s="61"/>
      <c r="AN198" s="61"/>
      <c r="AO198" s="61"/>
    </row>
    <row r="199" spans="1:4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64"/>
      <c r="AE199" s="64"/>
      <c r="AF199" s="64"/>
      <c r="AG199" s="64"/>
      <c r="AH199" s="64"/>
      <c r="AI199" s="64"/>
      <c r="AJ199" s="64"/>
      <c r="AK199" s="61"/>
      <c r="AL199" s="200"/>
      <c r="AM199" s="61"/>
      <c r="AN199" s="61"/>
      <c r="AO199" s="61"/>
    </row>
    <row r="200" spans="1:41" x14ac:dyDescent="0.3">
      <c r="A200" s="43"/>
      <c r="B200" s="43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11"/>
      <c r="AA200" s="11"/>
      <c r="AB200" s="11"/>
      <c r="AC200" s="11"/>
      <c r="AD200" s="416"/>
      <c r="AE200" s="416"/>
      <c r="AF200" s="416"/>
      <c r="AG200" s="416"/>
      <c r="AH200" s="416"/>
      <c r="AI200" s="416"/>
      <c r="AJ200" s="416"/>
      <c r="AK200" s="61"/>
      <c r="AL200" s="200"/>
      <c r="AM200" s="61"/>
      <c r="AN200" s="61"/>
      <c r="AO200" s="61"/>
    </row>
    <row r="201" spans="1:41" x14ac:dyDescent="0.3">
      <c r="A201" s="43"/>
      <c r="B201" s="43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11"/>
      <c r="AA201" s="11"/>
      <c r="AB201" s="11"/>
      <c r="AC201" s="11"/>
      <c r="AD201" s="416"/>
      <c r="AE201" s="416"/>
      <c r="AF201" s="416"/>
      <c r="AG201" s="416"/>
      <c r="AH201" s="416"/>
      <c r="AI201" s="416"/>
      <c r="AJ201" s="416"/>
      <c r="AK201" s="61"/>
      <c r="AL201" s="200"/>
      <c r="AM201" s="61"/>
      <c r="AN201" s="61"/>
      <c r="AO201" s="61"/>
    </row>
    <row r="202" spans="1:41" x14ac:dyDescent="0.3">
      <c r="A202" s="43"/>
      <c r="B202" s="43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11"/>
      <c r="AA202" s="11"/>
      <c r="AB202" s="11"/>
      <c r="AC202" s="11"/>
      <c r="AD202" s="416"/>
      <c r="AE202" s="416"/>
      <c r="AF202" s="416"/>
      <c r="AG202" s="416"/>
      <c r="AH202" s="416"/>
      <c r="AI202" s="416"/>
      <c r="AJ202" s="416"/>
      <c r="AK202" s="61"/>
      <c r="AL202" s="200"/>
      <c r="AM202" s="61"/>
      <c r="AN202" s="61"/>
      <c r="AO202" s="61"/>
    </row>
    <row r="203" spans="1:41" x14ac:dyDescent="0.3">
      <c r="A203" s="43"/>
      <c r="B203" s="43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11"/>
      <c r="AA203" s="11"/>
      <c r="AB203" s="11"/>
      <c r="AC203" s="11"/>
      <c r="AD203" s="416"/>
      <c r="AE203" s="416"/>
      <c r="AF203" s="416"/>
      <c r="AG203" s="416"/>
      <c r="AH203" s="416"/>
      <c r="AI203" s="416"/>
      <c r="AJ203" s="416"/>
      <c r="AK203" s="61"/>
      <c r="AL203" s="200"/>
      <c r="AM203" s="61"/>
      <c r="AN203" s="61"/>
      <c r="AO203" s="61"/>
    </row>
    <row r="204" spans="1:41" x14ac:dyDescent="0.3">
      <c r="A204" s="43"/>
      <c r="B204" s="43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11"/>
      <c r="AA204" s="11"/>
      <c r="AB204" s="11"/>
      <c r="AC204" s="11"/>
      <c r="AD204" s="416"/>
      <c r="AE204" s="416"/>
      <c r="AF204" s="416"/>
      <c r="AG204" s="416"/>
      <c r="AH204" s="416"/>
      <c r="AI204" s="416"/>
      <c r="AJ204" s="416"/>
      <c r="AK204" s="61"/>
      <c r="AL204" s="200"/>
      <c r="AM204" s="61"/>
      <c r="AN204" s="61"/>
      <c r="AO204" s="61"/>
    </row>
    <row r="205" spans="1:41" x14ac:dyDescent="0.3">
      <c r="A205" s="43"/>
      <c r="B205" s="43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11"/>
      <c r="AA205" s="11"/>
      <c r="AB205" s="11"/>
      <c r="AC205" s="11"/>
      <c r="AD205" s="416"/>
      <c r="AE205" s="416"/>
      <c r="AF205" s="416"/>
      <c r="AG205" s="416"/>
      <c r="AH205" s="416"/>
      <c r="AI205" s="416"/>
      <c r="AJ205" s="416"/>
      <c r="AK205" s="61"/>
      <c r="AL205" s="200"/>
      <c r="AM205" s="61"/>
      <c r="AN205" s="61"/>
      <c r="AO205" s="61"/>
    </row>
    <row r="206" spans="1:41" x14ac:dyDescent="0.3">
      <c r="A206" s="43"/>
      <c r="B206" s="43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11"/>
      <c r="AA206" s="11"/>
      <c r="AB206" s="11"/>
      <c r="AC206" s="11"/>
      <c r="AD206" s="416"/>
      <c r="AE206" s="416"/>
      <c r="AF206" s="416"/>
      <c r="AG206" s="416"/>
      <c r="AH206" s="416"/>
      <c r="AI206" s="416"/>
      <c r="AJ206" s="416"/>
      <c r="AK206" s="61"/>
      <c r="AL206" s="200"/>
      <c r="AM206" s="61"/>
      <c r="AN206" s="61"/>
      <c r="AO206" s="61"/>
    </row>
    <row r="207" spans="1:4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64"/>
      <c r="AE207" s="64"/>
      <c r="AF207" s="64"/>
      <c r="AG207" s="64"/>
      <c r="AH207" s="64"/>
      <c r="AI207" s="64"/>
      <c r="AJ207" s="64"/>
      <c r="AK207" s="61"/>
      <c r="AL207" s="200"/>
      <c r="AM207" s="61"/>
      <c r="AN207" s="61"/>
      <c r="AO207" s="61"/>
    </row>
    <row r="208" spans="1:41" x14ac:dyDescent="0.3">
      <c r="A208" s="43"/>
      <c r="B208" s="43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11"/>
      <c r="AA208" s="11"/>
      <c r="AB208" s="11"/>
      <c r="AC208" s="11"/>
      <c r="AD208" s="416"/>
      <c r="AE208" s="416"/>
      <c r="AF208" s="416"/>
      <c r="AG208" s="416"/>
      <c r="AH208" s="416"/>
      <c r="AI208" s="416"/>
      <c r="AJ208" s="416"/>
      <c r="AK208" s="61"/>
      <c r="AL208" s="200"/>
      <c r="AM208" s="61"/>
      <c r="AN208" s="61"/>
      <c r="AO208" s="61"/>
    </row>
    <row r="209" spans="1:41" x14ac:dyDescent="0.3">
      <c r="A209" s="43"/>
      <c r="B209" s="43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11"/>
      <c r="AA209" s="11"/>
      <c r="AB209" s="11"/>
      <c r="AC209" s="11"/>
      <c r="AD209" s="416"/>
      <c r="AE209" s="416"/>
      <c r="AF209" s="416"/>
      <c r="AG209" s="416"/>
      <c r="AH209" s="416"/>
      <c r="AI209" s="416"/>
      <c r="AJ209" s="416"/>
      <c r="AK209" s="61"/>
      <c r="AL209" s="200"/>
      <c r="AM209" s="61"/>
      <c r="AN209" s="61"/>
      <c r="AO209" s="61"/>
    </row>
    <row r="210" spans="1:41" x14ac:dyDescent="0.3">
      <c r="A210" s="43"/>
      <c r="B210" s="43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11"/>
      <c r="AA210" s="11"/>
      <c r="AB210" s="11"/>
      <c r="AC210" s="11"/>
      <c r="AD210" s="416"/>
      <c r="AE210" s="416"/>
      <c r="AF210" s="416"/>
      <c r="AG210" s="416"/>
      <c r="AH210" s="416"/>
      <c r="AI210" s="416"/>
      <c r="AJ210" s="416"/>
      <c r="AK210" s="61"/>
      <c r="AL210" s="200"/>
      <c r="AM210" s="61"/>
      <c r="AN210" s="61"/>
      <c r="AO210" s="61"/>
    </row>
    <row r="211" spans="1:41" x14ac:dyDescent="0.3">
      <c r="A211" s="43"/>
      <c r="B211" s="43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11"/>
      <c r="AA211" s="11"/>
      <c r="AB211" s="11"/>
      <c r="AC211" s="11"/>
      <c r="AD211" s="416"/>
      <c r="AE211" s="416"/>
      <c r="AF211" s="416"/>
      <c r="AG211" s="416"/>
      <c r="AH211" s="416"/>
      <c r="AI211" s="416"/>
      <c r="AJ211" s="416"/>
      <c r="AK211" s="61"/>
      <c r="AL211" s="200"/>
      <c r="AM211" s="61"/>
      <c r="AN211" s="61"/>
      <c r="AO211" s="61"/>
    </row>
    <row r="212" spans="1:41" x14ac:dyDescent="0.3">
      <c r="A212" s="43"/>
      <c r="B212" s="43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11"/>
      <c r="AA212" s="11"/>
      <c r="AB212" s="11"/>
      <c r="AC212" s="11"/>
      <c r="AD212" s="416"/>
      <c r="AE212" s="416"/>
      <c r="AF212" s="416"/>
      <c r="AG212" s="416"/>
      <c r="AH212" s="416"/>
      <c r="AI212" s="416"/>
      <c r="AJ212" s="416"/>
      <c r="AK212" s="61"/>
      <c r="AL212" s="200"/>
      <c r="AM212" s="61"/>
      <c r="AN212" s="61"/>
      <c r="AO212" s="61"/>
    </row>
    <row r="213" spans="1:41" x14ac:dyDescent="0.3">
      <c r="A213" s="43"/>
      <c r="B213" s="43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11"/>
      <c r="AA213" s="11"/>
      <c r="AB213" s="11"/>
      <c r="AC213" s="11"/>
      <c r="AD213" s="416"/>
      <c r="AE213" s="416"/>
      <c r="AF213" s="416"/>
      <c r="AG213" s="416"/>
      <c r="AH213" s="416"/>
      <c r="AI213" s="416"/>
      <c r="AJ213" s="416"/>
      <c r="AK213" s="61"/>
      <c r="AL213" s="200"/>
      <c r="AM213" s="61"/>
      <c r="AN213" s="61"/>
      <c r="AO213" s="61"/>
    </row>
    <row r="214" spans="1:41" x14ac:dyDescent="0.3">
      <c r="A214" s="43"/>
      <c r="B214" s="43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11"/>
      <c r="AA214" s="11"/>
      <c r="AB214" s="11"/>
      <c r="AC214" s="11"/>
      <c r="AD214" s="416"/>
      <c r="AE214" s="416"/>
      <c r="AF214" s="416"/>
      <c r="AG214" s="416"/>
      <c r="AH214" s="416"/>
      <c r="AI214" s="416"/>
      <c r="AJ214" s="416"/>
      <c r="AK214" s="61"/>
      <c r="AL214" s="200"/>
      <c r="AM214" s="61"/>
      <c r="AN214" s="61"/>
      <c r="AO214" s="61"/>
    </row>
    <row r="215" spans="1:4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64"/>
      <c r="AE215" s="64"/>
      <c r="AF215" s="64"/>
      <c r="AG215" s="64"/>
      <c r="AH215" s="64"/>
      <c r="AI215" s="64"/>
      <c r="AJ215" s="64"/>
      <c r="AK215" s="61"/>
      <c r="AL215" s="200"/>
      <c r="AM215" s="61"/>
      <c r="AN215" s="61"/>
      <c r="AO215" s="61"/>
    </row>
    <row r="216" spans="1:41" x14ac:dyDescent="0.3">
      <c r="A216" s="43"/>
      <c r="B216" s="43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11"/>
      <c r="AA216" s="11"/>
      <c r="AB216" s="11"/>
      <c r="AC216" s="11"/>
      <c r="AD216" s="416"/>
      <c r="AE216" s="416"/>
      <c r="AF216" s="416"/>
      <c r="AG216" s="416"/>
      <c r="AH216" s="416"/>
      <c r="AI216" s="416"/>
      <c r="AJ216" s="416"/>
      <c r="AK216" s="61"/>
      <c r="AL216" s="200"/>
      <c r="AM216" s="61"/>
      <c r="AN216" s="61"/>
      <c r="AO216" s="61"/>
    </row>
    <row r="217" spans="1:41" x14ac:dyDescent="0.3">
      <c r="A217" s="43"/>
      <c r="B217" s="43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11"/>
      <c r="AA217" s="11"/>
      <c r="AB217" s="11"/>
      <c r="AC217" s="11"/>
      <c r="AD217" s="416"/>
      <c r="AE217" s="416"/>
      <c r="AF217" s="416"/>
      <c r="AG217" s="416"/>
      <c r="AH217" s="416"/>
      <c r="AI217" s="416"/>
      <c r="AJ217" s="416"/>
      <c r="AK217" s="61"/>
      <c r="AL217" s="200"/>
      <c r="AM217" s="61"/>
      <c r="AN217" s="61"/>
      <c r="AO217" s="61"/>
    </row>
    <row r="218" spans="1:41" x14ac:dyDescent="0.3">
      <c r="A218" s="43"/>
      <c r="B218" s="43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11"/>
      <c r="AA218" s="11"/>
      <c r="AB218" s="11"/>
      <c r="AC218" s="11"/>
      <c r="AD218" s="416"/>
      <c r="AE218" s="416"/>
      <c r="AF218" s="416"/>
      <c r="AG218" s="416"/>
      <c r="AH218" s="416"/>
      <c r="AI218" s="416"/>
      <c r="AJ218" s="416"/>
      <c r="AK218" s="61"/>
      <c r="AL218" s="200"/>
      <c r="AM218" s="61"/>
      <c r="AN218" s="61"/>
      <c r="AO218" s="61"/>
    </row>
    <row r="219" spans="1:41" x14ac:dyDescent="0.3">
      <c r="A219" s="43"/>
      <c r="B219" s="43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11"/>
      <c r="AA219" s="11"/>
      <c r="AB219" s="11"/>
      <c r="AC219" s="11"/>
      <c r="AD219" s="416"/>
      <c r="AE219" s="416"/>
      <c r="AF219" s="416"/>
      <c r="AG219" s="416"/>
      <c r="AH219" s="416"/>
      <c r="AI219" s="416"/>
      <c r="AJ219" s="416"/>
      <c r="AK219" s="61"/>
      <c r="AL219" s="200"/>
      <c r="AM219" s="61"/>
      <c r="AN219" s="61"/>
      <c r="AO219" s="61"/>
    </row>
    <row r="220" spans="1:4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1"/>
      <c r="AA220" s="11"/>
      <c r="AB220" s="11"/>
      <c r="AC220" s="11"/>
      <c r="AD220" s="415"/>
      <c r="AE220" s="415"/>
      <c r="AF220" s="415"/>
      <c r="AG220" s="415"/>
      <c r="AH220" s="415"/>
      <c r="AI220" s="415"/>
      <c r="AJ220" s="415"/>
      <c r="AK220" s="61"/>
      <c r="AL220" s="200"/>
      <c r="AM220" s="61"/>
      <c r="AN220" s="61"/>
      <c r="AO220" s="61"/>
    </row>
    <row r="221" spans="1:41" ht="16.2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60"/>
      <c r="AE221" s="60"/>
      <c r="AF221" s="60"/>
      <c r="AG221" s="60"/>
      <c r="AH221" s="60"/>
      <c r="AI221" s="60"/>
      <c r="AJ221" s="60"/>
      <c r="AK221" s="61"/>
      <c r="AL221" s="200"/>
      <c r="AM221" s="61"/>
      <c r="AN221" s="61"/>
      <c r="AO221" s="61"/>
    </row>
    <row r="222" spans="1:41" x14ac:dyDescent="0.3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40"/>
      <c r="X222" s="40"/>
      <c r="Y222" s="40"/>
      <c r="Z222" s="40"/>
      <c r="AA222" s="40"/>
      <c r="AB222" s="40"/>
      <c r="AC222" s="40"/>
      <c r="AD222" s="62"/>
      <c r="AE222" s="62"/>
      <c r="AF222" s="62"/>
      <c r="AG222" s="62"/>
      <c r="AH222" s="62"/>
      <c r="AI222" s="62"/>
      <c r="AJ222" s="62"/>
      <c r="AK222" s="61"/>
      <c r="AL222" s="200"/>
      <c r="AM222" s="61"/>
      <c r="AN222" s="61"/>
      <c r="AO222" s="61"/>
    </row>
    <row r="223" spans="1:41" x14ac:dyDescent="0.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40"/>
      <c r="X223" s="40"/>
      <c r="Y223" s="40"/>
      <c r="Z223" s="40"/>
      <c r="AA223" s="40"/>
      <c r="AB223" s="40"/>
      <c r="AC223" s="40"/>
      <c r="AD223" s="62"/>
      <c r="AE223" s="62"/>
      <c r="AF223" s="62"/>
      <c r="AG223" s="62"/>
      <c r="AH223" s="62"/>
      <c r="AI223" s="62"/>
      <c r="AJ223" s="62"/>
      <c r="AK223" s="61"/>
      <c r="AL223" s="200"/>
      <c r="AM223" s="61"/>
      <c r="AN223" s="61"/>
      <c r="AO223" s="61"/>
    </row>
    <row r="224" spans="1:41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63"/>
      <c r="AE224" s="63"/>
      <c r="AF224" s="63"/>
      <c r="AG224" s="63"/>
      <c r="AH224" s="63"/>
      <c r="AI224" s="63"/>
      <c r="AJ224" s="63"/>
      <c r="AK224" s="61"/>
      <c r="AL224" s="200"/>
      <c r="AM224" s="61"/>
      <c r="AN224" s="61"/>
      <c r="AO224" s="61"/>
    </row>
    <row r="225" spans="1:41" x14ac:dyDescent="0.3">
      <c r="A225" s="43"/>
      <c r="B225" s="43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4"/>
      <c r="AA225" s="44"/>
      <c r="AB225" s="44"/>
      <c r="AC225" s="44"/>
      <c r="AD225" s="416"/>
      <c r="AE225" s="416"/>
      <c r="AF225" s="416"/>
      <c r="AG225" s="416"/>
      <c r="AH225" s="416"/>
      <c r="AI225" s="416"/>
      <c r="AJ225" s="416"/>
      <c r="AK225" s="61"/>
      <c r="AL225" s="200"/>
      <c r="AM225" s="61"/>
      <c r="AN225" s="61"/>
      <c r="AO225" s="61"/>
    </row>
    <row r="226" spans="1:41" x14ac:dyDescent="0.3">
      <c r="A226" s="43"/>
      <c r="B226" s="43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4"/>
      <c r="AA226" s="44"/>
      <c r="AB226" s="44"/>
      <c r="AC226" s="44"/>
      <c r="AD226" s="416"/>
      <c r="AE226" s="416"/>
      <c r="AF226" s="416"/>
      <c r="AG226" s="416"/>
      <c r="AH226" s="416"/>
      <c r="AI226" s="416"/>
      <c r="AJ226" s="416"/>
      <c r="AK226" s="61"/>
      <c r="AL226" s="200"/>
      <c r="AM226" s="61"/>
      <c r="AN226" s="61"/>
      <c r="AO226" s="61"/>
    </row>
    <row r="227" spans="1:41" x14ac:dyDescent="0.3">
      <c r="A227" s="43"/>
      <c r="B227" s="43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4"/>
      <c r="AA227" s="44"/>
      <c r="AB227" s="44"/>
      <c r="AC227" s="44"/>
      <c r="AD227" s="416"/>
      <c r="AE227" s="416"/>
      <c r="AF227" s="416"/>
      <c r="AG227" s="416"/>
      <c r="AH227" s="416"/>
      <c r="AI227" s="416"/>
      <c r="AJ227" s="416"/>
      <c r="AK227" s="61"/>
      <c r="AL227" s="200"/>
      <c r="AM227" s="61"/>
      <c r="AN227" s="61"/>
      <c r="AO227" s="61"/>
    </row>
    <row r="228" spans="1:41" x14ac:dyDescent="0.3">
      <c r="A228" s="43"/>
      <c r="B228" s="43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4"/>
      <c r="AA228" s="44"/>
      <c r="AB228" s="44"/>
      <c r="AC228" s="44"/>
      <c r="AD228" s="416"/>
      <c r="AE228" s="416"/>
      <c r="AF228" s="416"/>
      <c r="AG228" s="416"/>
      <c r="AH228" s="416"/>
      <c r="AI228" s="416"/>
      <c r="AJ228" s="416"/>
      <c r="AK228" s="61"/>
      <c r="AL228" s="200"/>
      <c r="AM228" s="61"/>
      <c r="AN228" s="61"/>
      <c r="AO228" s="61"/>
    </row>
    <row r="229" spans="1:4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11"/>
      <c r="AA229" s="11"/>
      <c r="AB229" s="11"/>
      <c r="AC229" s="11"/>
      <c r="AD229" s="416"/>
      <c r="AE229" s="416"/>
      <c r="AF229" s="416"/>
      <c r="AG229" s="416"/>
      <c r="AH229" s="416"/>
      <c r="AI229" s="416"/>
      <c r="AJ229" s="416"/>
      <c r="AK229" s="61"/>
      <c r="AL229" s="200"/>
      <c r="AM229" s="61"/>
      <c r="AN229" s="61"/>
      <c r="AO229" s="61"/>
    </row>
    <row r="230" spans="1:4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11"/>
      <c r="AA230" s="11"/>
      <c r="AB230" s="11"/>
      <c r="AC230" s="11"/>
      <c r="AD230" s="416"/>
      <c r="AE230" s="416"/>
      <c r="AF230" s="416"/>
      <c r="AG230" s="416"/>
      <c r="AH230" s="416"/>
      <c r="AI230" s="416"/>
      <c r="AJ230" s="416"/>
      <c r="AK230" s="61"/>
      <c r="AL230" s="200"/>
      <c r="AM230" s="61"/>
      <c r="AN230" s="61"/>
      <c r="AO230" s="61"/>
    </row>
    <row r="231" spans="1:41" x14ac:dyDescent="0.3">
      <c r="A231" s="43"/>
      <c r="B231" s="43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63"/>
      <c r="AE231" s="63"/>
      <c r="AF231" s="63"/>
      <c r="AG231" s="63"/>
      <c r="AH231" s="63"/>
      <c r="AI231" s="63"/>
      <c r="AJ231" s="63"/>
      <c r="AK231" s="61"/>
      <c r="AL231" s="200"/>
      <c r="AM231" s="61"/>
      <c r="AN231" s="61"/>
      <c r="AO231" s="61"/>
    </row>
    <row r="232" spans="1:41" x14ac:dyDescent="0.3">
      <c r="A232" s="45"/>
      <c r="B232" s="4"/>
      <c r="C232" s="4"/>
      <c r="D232" s="4"/>
      <c r="E232" s="4"/>
      <c r="F232" s="4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4"/>
      <c r="AA232" s="44"/>
      <c r="AB232" s="44"/>
      <c r="AC232" s="44"/>
      <c r="AD232" s="416"/>
      <c r="AE232" s="416"/>
      <c r="AF232" s="416"/>
      <c r="AG232" s="416"/>
      <c r="AH232" s="416"/>
      <c r="AI232" s="416"/>
      <c r="AJ232" s="416"/>
      <c r="AK232" s="61"/>
      <c r="AL232" s="200"/>
      <c r="AM232" s="61"/>
      <c r="AN232" s="61"/>
      <c r="AO232" s="61"/>
    </row>
    <row r="233" spans="1:41" x14ac:dyDescent="0.3">
      <c r="A233" s="45"/>
      <c r="B233" s="4"/>
      <c r="C233" s="4"/>
      <c r="D233" s="4"/>
      <c r="E233" s="4"/>
      <c r="F233" s="4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4"/>
      <c r="AA233" s="44"/>
      <c r="AB233" s="44"/>
      <c r="AC233" s="44"/>
      <c r="AD233" s="416"/>
      <c r="AE233" s="416"/>
      <c r="AF233" s="416"/>
      <c r="AG233" s="416"/>
      <c r="AH233" s="416"/>
      <c r="AI233" s="416"/>
      <c r="AJ233" s="416"/>
      <c r="AK233" s="61"/>
      <c r="AL233" s="200"/>
      <c r="AM233" s="61"/>
      <c r="AN233" s="61"/>
      <c r="AO233" s="61"/>
    </row>
    <row r="234" spans="1:41" x14ac:dyDescent="0.3">
      <c r="A234" s="45"/>
      <c r="B234" s="4"/>
      <c r="C234" s="4"/>
      <c r="D234" s="4"/>
      <c r="E234" s="4"/>
      <c r="F234" s="4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4"/>
      <c r="AA234" s="44"/>
      <c r="AB234" s="44"/>
      <c r="AC234" s="44"/>
      <c r="AD234" s="416"/>
      <c r="AE234" s="416"/>
      <c r="AF234" s="416"/>
      <c r="AG234" s="416"/>
      <c r="AH234" s="416"/>
      <c r="AI234" s="416"/>
      <c r="AJ234" s="416"/>
      <c r="AK234" s="61"/>
      <c r="AL234" s="200"/>
      <c r="AM234" s="61"/>
      <c r="AN234" s="61"/>
      <c r="AO234" s="61"/>
    </row>
    <row r="235" spans="1:41" x14ac:dyDescent="0.3">
      <c r="A235" s="45"/>
      <c r="B235" s="4"/>
      <c r="C235" s="4"/>
      <c r="D235" s="4"/>
      <c r="E235" s="4"/>
      <c r="F235" s="4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4"/>
      <c r="AA235" s="44"/>
      <c r="AB235" s="44"/>
      <c r="AC235" s="44"/>
      <c r="AD235" s="416"/>
      <c r="AE235" s="416"/>
      <c r="AF235" s="416"/>
      <c r="AG235" s="416"/>
      <c r="AH235" s="416"/>
      <c r="AI235" s="416"/>
      <c r="AJ235" s="416"/>
      <c r="AK235" s="61"/>
      <c r="AL235" s="200"/>
      <c r="AM235" s="61"/>
      <c r="AN235" s="61"/>
      <c r="AO235" s="61"/>
    </row>
    <row r="236" spans="1:41" x14ac:dyDescent="0.3">
      <c r="A236" s="45"/>
      <c r="B236" s="4"/>
      <c r="C236" s="4"/>
      <c r="D236" s="4"/>
      <c r="E236" s="4"/>
      <c r="F236" s="4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4"/>
      <c r="AA236" s="44"/>
      <c r="AB236" s="44"/>
      <c r="AC236" s="44"/>
      <c r="AD236" s="416"/>
      <c r="AE236" s="416"/>
      <c r="AF236" s="416"/>
      <c r="AG236" s="416"/>
      <c r="AH236" s="416"/>
      <c r="AI236" s="416"/>
      <c r="AJ236" s="416"/>
      <c r="AK236" s="61"/>
      <c r="AL236" s="200"/>
      <c r="AM236" s="61"/>
      <c r="AN236" s="61"/>
      <c r="AO236" s="61"/>
    </row>
    <row r="237" spans="1:41" x14ac:dyDescent="0.3">
      <c r="A237" s="45"/>
      <c r="B237" s="4"/>
      <c r="C237" s="4"/>
      <c r="D237" s="4"/>
      <c r="E237" s="4"/>
      <c r="F237" s="4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4"/>
      <c r="AA237" s="44"/>
      <c r="AB237" s="44"/>
      <c r="AC237" s="44"/>
      <c r="AD237" s="416"/>
      <c r="AE237" s="416"/>
      <c r="AF237" s="416"/>
      <c r="AG237" s="416"/>
      <c r="AH237" s="416"/>
      <c r="AI237" s="416"/>
      <c r="AJ237" s="416"/>
      <c r="AK237" s="61"/>
      <c r="AL237" s="200"/>
      <c r="AM237" s="61"/>
      <c r="AN237" s="61"/>
      <c r="AO237" s="61"/>
    </row>
    <row r="238" spans="1:41" x14ac:dyDescent="0.3">
      <c r="A238" s="45"/>
      <c r="B238" s="4"/>
      <c r="C238" s="4"/>
      <c r="D238" s="4"/>
      <c r="E238" s="4"/>
      <c r="F238" s="4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4"/>
      <c r="AA238" s="44"/>
      <c r="AB238" s="44"/>
      <c r="AC238" s="44"/>
      <c r="AD238" s="416"/>
      <c r="AE238" s="416"/>
      <c r="AF238" s="416"/>
      <c r="AG238" s="416"/>
      <c r="AH238" s="416"/>
      <c r="AI238" s="416"/>
      <c r="AJ238" s="416"/>
      <c r="AK238" s="61"/>
      <c r="AL238" s="200"/>
      <c r="AM238" s="61"/>
      <c r="AN238" s="61"/>
      <c r="AO238" s="61"/>
    </row>
    <row r="239" spans="1:41" x14ac:dyDescent="0.3">
      <c r="A239" s="45"/>
      <c r="B239" s="4"/>
      <c r="C239" s="4"/>
      <c r="D239" s="4"/>
      <c r="E239" s="4"/>
      <c r="F239" s="4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4"/>
      <c r="AA239" s="44"/>
      <c r="AB239" s="44"/>
      <c r="AC239" s="44"/>
      <c r="AD239" s="416"/>
      <c r="AE239" s="416"/>
      <c r="AF239" s="416"/>
      <c r="AG239" s="416"/>
      <c r="AH239" s="416"/>
      <c r="AI239" s="416"/>
      <c r="AJ239" s="416"/>
      <c r="AK239" s="61"/>
      <c r="AL239" s="200"/>
      <c r="AM239" s="61"/>
      <c r="AN239" s="61"/>
      <c r="AO239" s="61"/>
    </row>
    <row r="240" spans="1:41" x14ac:dyDescent="0.3">
      <c r="A240" s="45"/>
      <c r="B240" s="4"/>
      <c r="C240" s="4"/>
      <c r="D240" s="4"/>
      <c r="E240" s="4"/>
      <c r="F240" s="4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4"/>
      <c r="AA240" s="44"/>
      <c r="AB240" s="44"/>
      <c r="AC240" s="44"/>
      <c r="AD240" s="416"/>
      <c r="AE240" s="416"/>
      <c r="AF240" s="416"/>
      <c r="AG240" s="416"/>
      <c r="AH240" s="416"/>
      <c r="AI240" s="416"/>
      <c r="AJ240" s="416"/>
      <c r="AK240" s="61"/>
      <c r="AL240" s="200"/>
      <c r="AM240" s="61"/>
      <c r="AN240" s="61"/>
      <c r="AO240" s="61"/>
    </row>
    <row r="241" spans="1:41" x14ac:dyDescent="0.3">
      <c r="A241" s="45"/>
      <c r="B241" s="4"/>
      <c r="C241" s="4"/>
      <c r="D241" s="4"/>
      <c r="E241" s="4"/>
      <c r="F241" s="4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4"/>
      <c r="AA241" s="44"/>
      <c r="AB241" s="44"/>
      <c r="AC241" s="44"/>
      <c r="AD241" s="416"/>
      <c r="AE241" s="416"/>
      <c r="AF241" s="416"/>
      <c r="AG241" s="416"/>
      <c r="AH241" s="416"/>
      <c r="AI241" s="416"/>
      <c r="AJ241" s="416"/>
      <c r="AK241" s="61"/>
      <c r="AL241" s="200"/>
      <c r="AM241" s="61"/>
      <c r="AN241" s="61"/>
      <c r="AO241" s="61"/>
    </row>
    <row r="242" spans="1:41" x14ac:dyDescent="0.3">
      <c r="A242" s="45"/>
      <c r="B242" s="4"/>
      <c r="C242" s="4"/>
      <c r="D242" s="4"/>
      <c r="E242" s="4"/>
      <c r="F242" s="4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4"/>
      <c r="AA242" s="44"/>
      <c r="AB242" s="44"/>
      <c r="AC242" s="44"/>
      <c r="AD242" s="416"/>
      <c r="AE242" s="416"/>
      <c r="AF242" s="416"/>
      <c r="AG242" s="416"/>
      <c r="AH242" s="416"/>
      <c r="AI242" s="416"/>
      <c r="AJ242" s="416"/>
      <c r="AK242" s="61"/>
      <c r="AL242" s="200"/>
      <c r="AM242" s="61"/>
      <c r="AN242" s="61"/>
      <c r="AO242" s="61"/>
    </row>
    <row r="243" spans="1:41" x14ac:dyDescent="0.3">
      <c r="A243" s="45"/>
      <c r="B243" s="4"/>
      <c r="C243" s="4"/>
      <c r="D243" s="4"/>
      <c r="E243" s="4"/>
      <c r="F243" s="4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4"/>
      <c r="AA243" s="44"/>
      <c r="AB243" s="44"/>
      <c r="AC243" s="44"/>
      <c r="AD243" s="416"/>
      <c r="AE243" s="416"/>
      <c r="AF243" s="416"/>
      <c r="AG243" s="416"/>
      <c r="AH243" s="416"/>
      <c r="AI243" s="416"/>
      <c r="AJ243" s="416"/>
      <c r="AK243" s="61"/>
      <c r="AL243" s="200"/>
      <c r="AM243" s="61"/>
      <c r="AN243" s="61"/>
      <c r="AO243" s="61"/>
    </row>
    <row r="244" spans="1:41" x14ac:dyDescent="0.3">
      <c r="A244" s="45"/>
      <c r="B244" s="4"/>
      <c r="C244" s="4"/>
      <c r="D244" s="4"/>
      <c r="E244" s="4"/>
      <c r="F244" s="4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4"/>
      <c r="AA244" s="44"/>
      <c r="AB244" s="44"/>
      <c r="AC244" s="44"/>
      <c r="AD244" s="416"/>
      <c r="AE244" s="416"/>
      <c r="AF244" s="416"/>
      <c r="AG244" s="416"/>
      <c r="AH244" s="416"/>
      <c r="AI244" s="416"/>
      <c r="AJ244" s="416"/>
      <c r="AK244" s="61"/>
      <c r="AL244" s="200"/>
      <c r="AM244" s="61"/>
      <c r="AN244" s="61"/>
      <c r="AO244" s="61"/>
    </row>
    <row r="245" spans="1:41" x14ac:dyDescent="0.3">
      <c r="A245" s="45"/>
      <c r="B245" s="4"/>
      <c r="C245" s="4"/>
      <c r="D245" s="4"/>
      <c r="E245" s="4"/>
      <c r="F245" s="4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4"/>
      <c r="AA245" s="44"/>
      <c r="AB245" s="44"/>
      <c r="AC245" s="44"/>
      <c r="AD245" s="416"/>
      <c r="AE245" s="416"/>
      <c r="AF245" s="416"/>
      <c r="AG245" s="416"/>
      <c r="AH245" s="416"/>
      <c r="AI245" s="416"/>
      <c r="AJ245" s="416"/>
      <c r="AK245" s="61"/>
      <c r="AL245" s="200"/>
      <c r="AM245" s="61"/>
      <c r="AN245" s="61"/>
      <c r="AO245" s="61"/>
    </row>
    <row r="246" spans="1:41" x14ac:dyDescent="0.3">
      <c r="A246" s="45"/>
      <c r="B246" s="4"/>
      <c r="C246" s="4"/>
      <c r="D246" s="4"/>
      <c r="E246" s="4"/>
      <c r="F246" s="4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4"/>
      <c r="AA246" s="44"/>
      <c r="AB246" s="44"/>
      <c r="AC246" s="44"/>
      <c r="AD246" s="416"/>
      <c r="AE246" s="416"/>
      <c r="AF246" s="416"/>
      <c r="AG246" s="416"/>
      <c r="AH246" s="416"/>
      <c r="AI246" s="416"/>
      <c r="AJ246" s="416"/>
      <c r="AK246" s="61"/>
      <c r="AL246" s="200"/>
      <c r="AM246" s="61"/>
      <c r="AN246" s="61"/>
      <c r="AO246" s="61"/>
    </row>
    <row r="247" spans="1:41" x14ac:dyDescent="0.3">
      <c r="A247" s="45"/>
      <c r="B247" s="4"/>
      <c r="C247" s="4"/>
      <c r="D247" s="4"/>
      <c r="E247" s="4"/>
      <c r="F247" s="4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4"/>
      <c r="AA247" s="44"/>
      <c r="AB247" s="44"/>
      <c r="AC247" s="44"/>
      <c r="AD247" s="416"/>
      <c r="AE247" s="416"/>
      <c r="AF247" s="416"/>
      <c r="AG247" s="416"/>
      <c r="AH247" s="416"/>
      <c r="AI247" s="416"/>
      <c r="AJ247" s="416"/>
      <c r="AK247" s="61"/>
      <c r="AL247" s="200"/>
      <c r="AM247" s="61"/>
      <c r="AN247" s="61"/>
      <c r="AO247" s="61"/>
    </row>
    <row r="248" spans="1:41" x14ac:dyDescent="0.3">
      <c r="A248" s="45"/>
      <c r="B248" s="4"/>
      <c r="C248" s="4"/>
      <c r="D248" s="4"/>
      <c r="E248" s="4"/>
      <c r="F248" s="4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4"/>
      <c r="AA248" s="44"/>
      <c r="AB248" s="44"/>
      <c r="AC248" s="44"/>
      <c r="AD248" s="416"/>
      <c r="AE248" s="416"/>
      <c r="AF248" s="416"/>
      <c r="AG248" s="416"/>
      <c r="AH248" s="416"/>
      <c r="AI248" s="416"/>
      <c r="AJ248" s="416"/>
      <c r="AK248" s="61"/>
      <c r="AL248" s="200"/>
      <c r="AM248" s="61"/>
      <c r="AN248" s="61"/>
      <c r="AO248" s="61"/>
    </row>
    <row r="249" spans="1:41" x14ac:dyDescent="0.3">
      <c r="A249" s="45"/>
      <c r="B249" s="4"/>
      <c r="C249" s="4"/>
      <c r="D249" s="4"/>
      <c r="E249" s="4"/>
      <c r="F249" s="4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4"/>
      <c r="AA249" s="44"/>
      <c r="AB249" s="44"/>
      <c r="AC249" s="44"/>
      <c r="AD249" s="416"/>
      <c r="AE249" s="416"/>
      <c r="AF249" s="416"/>
      <c r="AG249" s="416"/>
      <c r="AH249" s="416"/>
      <c r="AI249" s="416"/>
      <c r="AJ249" s="416"/>
      <c r="AK249" s="61"/>
      <c r="AL249" s="200"/>
      <c r="AM249" s="61"/>
      <c r="AN249" s="61"/>
      <c r="AO249" s="61"/>
    </row>
    <row r="250" spans="1:41" x14ac:dyDescent="0.3">
      <c r="A250" s="45"/>
      <c r="B250" s="4"/>
      <c r="C250" s="4"/>
      <c r="D250" s="4"/>
      <c r="E250" s="4"/>
      <c r="F250" s="4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4"/>
      <c r="AA250" s="44"/>
      <c r="AB250" s="44"/>
      <c r="AC250" s="44"/>
      <c r="AD250" s="416"/>
      <c r="AE250" s="416"/>
      <c r="AF250" s="416"/>
      <c r="AG250" s="416"/>
      <c r="AH250" s="416"/>
      <c r="AI250" s="416"/>
      <c r="AJ250" s="416"/>
      <c r="AK250" s="61"/>
      <c r="AL250" s="200"/>
      <c r="AM250" s="61"/>
      <c r="AN250" s="61"/>
      <c r="AO250" s="61"/>
    </row>
    <row r="251" spans="1:41" x14ac:dyDescent="0.3">
      <c r="A251" s="45"/>
      <c r="B251" s="4"/>
      <c r="C251" s="4"/>
      <c r="D251" s="4"/>
      <c r="E251" s="4"/>
      <c r="F251" s="4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4"/>
      <c r="AA251" s="44"/>
      <c r="AB251" s="44"/>
      <c r="AC251" s="44"/>
      <c r="AD251" s="416"/>
      <c r="AE251" s="416"/>
      <c r="AF251" s="416"/>
      <c r="AG251" s="416"/>
      <c r="AH251" s="416"/>
      <c r="AI251" s="416"/>
      <c r="AJ251" s="416"/>
      <c r="AK251" s="61"/>
      <c r="AL251" s="200"/>
      <c r="AM251" s="61"/>
      <c r="AN251" s="61"/>
      <c r="AO251" s="61"/>
    </row>
    <row r="252" spans="1:41" x14ac:dyDescent="0.3">
      <c r="A252" s="45"/>
      <c r="B252" s="4"/>
      <c r="C252" s="4"/>
      <c r="D252" s="4"/>
      <c r="E252" s="4"/>
      <c r="F252" s="4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4"/>
      <c r="AA252" s="44"/>
      <c r="AB252" s="44"/>
      <c r="AC252" s="44"/>
      <c r="AD252" s="416"/>
      <c r="AE252" s="416"/>
      <c r="AF252" s="416"/>
      <c r="AG252" s="416"/>
      <c r="AH252" s="416"/>
      <c r="AI252" s="416"/>
      <c r="AJ252" s="416"/>
      <c r="AK252" s="61"/>
      <c r="AL252" s="200"/>
      <c r="AM252" s="61"/>
      <c r="AN252" s="61"/>
      <c r="AO252" s="61"/>
    </row>
    <row r="253" spans="1:41" x14ac:dyDescent="0.3">
      <c r="A253" s="45"/>
      <c r="B253" s="4"/>
      <c r="C253" s="4"/>
      <c r="D253" s="4"/>
      <c r="E253" s="4"/>
      <c r="F253" s="4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4"/>
      <c r="AA253" s="44"/>
      <c r="AB253" s="44"/>
      <c r="AC253" s="44"/>
      <c r="AD253" s="416"/>
      <c r="AE253" s="416"/>
      <c r="AF253" s="416"/>
      <c r="AG253" s="416"/>
      <c r="AH253" s="416"/>
      <c r="AI253" s="416"/>
      <c r="AJ253" s="416"/>
      <c r="AK253" s="61"/>
      <c r="AL253" s="200"/>
      <c r="AM253" s="61"/>
      <c r="AN253" s="61"/>
      <c r="AO253" s="61"/>
    </row>
    <row r="254" spans="1:41" x14ac:dyDescent="0.3">
      <c r="A254" s="45"/>
      <c r="B254" s="4"/>
      <c r="C254" s="4"/>
      <c r="D254" s="4"/>
      <c r="E254" s="4"/>
      <c r="F254" s="4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4"/>
      <c r="AA254" s="44"/>
      <c r="AB254" s="44"/>
      <c r="AC254" s="44"/>
      <c r="AD254" s="416"/>
      <c r="AE254" s="416"/>
      <c r="AF254" s="416"/>
      <c r="AG254" s="416"/>
      <c r="AH254" s="416"/>
      <c r="AI254" s="416"/>
      <c r="AJ254" s="416"/>
      <c r="AK254" s="61"/>
      <c r="AL254" s="200"/>
      <c r="AM254" s="61"/>
      <c r="AN254" s="61"/>
      <c r="AO254" s="61"/>
    </row>
    <row r="255" spans="1:41" x14ac:dyDescent="0.3">
      <c r="A255" s="45"/>
      <c r="B255" s="4"/>
      <c r="C255" s="4"/>
      <c r="D255" s="4"/>
      <c r="E255" s="4"/>
      <c r="F255" s="4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4"/>
      <c r="AA255" s="44"/>
      <c r="AB255" s="44"/>
      <c r="AC255" s="44"/>
      <c r="AD255" s="416"/>
      <c r="AE255" s="416"/>
      <c r="AF255" s="416"/>
      <c r="AG255" s="416"/>
      <c r="AH255" s="416"/>
      <c r="AI255" s="416"/>
      <c r="AJ255" s="416"/>
      <c r="AK255" s="61"/>
      <c r="AL255" s="200"/>
      <c r="AM255" s="61"/>
      <c r="AN255" s="61"/>
      <c r="AO255" s="61"/>
    </row>
    <row r="256" spans="1:41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11"/>
      <c r="AA256" s="11"/>
      <c r="AB256" s="11"/>
      <c r="AC256" s="11"/>
      <c r="AD256" s="415"/>
      <c r="AE256" s="415"/>
      <c r="AF256" s="415"/>
      <c r="AG256" s="415"/>
      <c r="AH256" s="415"/>
      <c r="AI256" s="415"/>
      <c r="AJ256" s="415"/>
      <c r="AK256" s="61"/>
      <c r="AL256" s="200"/>
      <c r="AM256" s="61"/>
      <c r="AN256" s="61"/>
      <c r="AO256" s="61"/>
    </row>
    <row r="257" spans="1:41" x14ac:dyDescent="0.3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63"/>
      <c r="AE257" s="63"/>
      <c r="AF257" s="63"/>
      <c r="AG257" s="63"/>
      <c r="AH257" s="63"/>
      <c r="AI257" s="63"/>
      <c r="AJ257" s="63"/>
      <c r="AK257" s="61"/>
      <c r="AL257" s="200"/>
      <c r="AM257" s="61"/>
      <c r="AN257" s="61"/>
      <c r="AO257" s="61"/>
    </row>
    <row r="258" spans="1:41" x14ac:dyDescent="0.3">
      <c r="A258" s="43"/>
      <c r="B258" s="43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4"/>
      <c r="AA258" s="44"/>
      <c r="AB258" s="44"/>
      <c r="AC258" s="44"/>
      <c r="AD258" s="416"/>
      <c r="AE258" s="416"/>
      <c r="AF258" s="416"/>
      <c r="AG258" s="416"/>
      <c r="AH258" s="416"/>
      <c r="AI258" s="416"/>
      <c r="AJ258" s="416"/>
      <c r="AK258" s="61"/>
      <c r="AL258" s="200"/>
      <c r="AM258" s="61"/>
      <c r="AN258" s="61"/>
      <c r="AO258" s="61"/>
    </row>
    <row r="259" spans="1:41" x14ac:dyDescent="0.3">
      <c r="A259" s="43"/>
      <c r="B259" s="43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4"/>
      <c r="AA259" s="44"/>
      <c r="AB259" s="44"/>
      <c r="AC259" s="44"/>
      <c r="AD259" s="416"/>
      <c r="AE259" s="416"/>
      <c r="AF259" s="416"/>
      <c r="AG259" s="416"/>
      <c r="AH259" s="416"/>
      <c r="AI259" s="416"/>
      <c r="AJ259" s="416"/>
      <c r="AK259" s="61"/>
      <c r="AL259" s="200"/>
      <c r="AM259" s="61"/>
      <c r="AN259" s="61"/>
      <c r="AO259" s="61"/>
    </row>
    <row r="260" spans="1:4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11"/>
      <c r="AA260" s="11"/>
      <c r="AB260" s="11"/>
      <c r="AC260" s="11"/>
      <c r="AD260" s="416"/>
      <c r="AE260" s="416"/>
      <c r="AF260" s="416"/>
      <c r="AG260" s="416"/>
      <c r="AH260" s="416"/>
      <c r="AI260" s="416"/>
      <c r="AJ260" s="416"/>
      <c r="AK260" s="61"/>
      <c r="AL260" s="200"/>
      <c r="AM260" s="61"/>
      <c r="AN260" s="61"/>
      <c r="AO260" s="61"/>
    </row>
    <row r="261" spans="1:4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11"/>
      <c r="AA261" s="11"/>
      <c r="AB261" s="11"/>
      <c r="AC261" s="11"/>
      <c r="AD261" s="416"/>
      <c r="AE261" s="416"/>
      <c r="AF261" s="416"/>
      <c r="AG261" s="416"/>
      <c r="AH261" s="416"/>
      <c r="AI261" s="416"/>
      <c r="AJ261" s="416"/>
      <c r="AK261" s="61"/>
      <c r="AL261" s="200"/>
      <c r="AM261" s="61"/>
      <c r="AN261" s="61"/>
      <c r="AO261" s="61"/>
    </row>
    <row r="262" spans="1:41" x14ac:dyDescent="0.3">
      <c r="A262" s="43"/>
      <c r="B262" s="43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63"/>
      <c r="AE262" s="63"/>
      <c r="AF262" s="63"/>
      <c r="AG262" s="63"/>
      <c r="AH262" s="63"/>
      <c r="AI262" s="63"/>
      <c r="AJ262" s="63"/>
      <c r="AK262" s="61"/>
      <c r="AL262" s="200"/>
      <c r="AM262" s="61"/>
      <c r="AN262" s="61"/>
      <c r="AO262" s="61"/>
    </row>
    <row r="263" spans="1:41" x14ac:dyDescent="0.3">
      <c r="A263" s="45"/>
      <c r="B263" s="4"/>
      <c r="C263" s="4"/>
      <c r="D263" s="4"/>
      <c r="E263" s="4"/>
      <c r="F263" s="4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4"/>
      <c r="AA263" s="44"/>
      <c r="AB263" s="44"/>
      <c r="AC263" s="44"/>
      <c r="AD263" s="416"/>
      <c r="AE263" s="416"/>
      <c r="AF263" s="416"/>
      <c r="AG263" s="416"/>
      <c r="AH263" s="416"/>
      <c r="AI263" s="416"/>
      <c r="AJ263" s="416"/>
      <c r="AK263" s="61"/>
      <c r="AL263" s="200"/>
      <c r="AM263" s="61"/>
      <c r="AN263" s="61"/>
      <c r="AO263" s="61"/>
    </row>
    <row r="264" spans="1:41" x14ac:dyDescent="0.3">
      <c r="A264" s="45"/>
      <c r="B264" s="4"/>
      <c r="C264" s="4"/>
      <c r="D264" s="4"/>
      <c r="E264" s="4"/>
      <c r="F264" s="4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4"/>
      <c r="AA264" s="44"/>
      <c r="AB264" s="44"/>
      <c r="AC264" s="44"/>
      <c r="AD264" s="416"/>
      <c r="AE264" s="416"/>
      <c r="AF264" s="416"/>
      <c r="AG264" s="416"/>
      <c r="AH264" s="416"/>
      <c r="AI264" s="416"/>
      <c r="AJ264" s="416"/>
      <c r="AK264" s="61"/>
      <c r="AL264" s="200"/>
      <c r="AM264" s="61"/>
      <c r="AN264" s="61"/>
      <c r="AO264" s="61"/>
    </row>
    <row r="265" spans="1:41" x14ac:dyDescent="0.3">
      <c r="A265" s="45"/>
      <c r="B265" s="4"/>
      <c r="C265" s="4"/>
      <c r="D265" s="4"/>
      <c r="E265" s="4"/>
      <c r="F265" s="4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4"/>
      <c r="AA265" s="44"/>
      <c r="AB265" s="44"/>
      <c r="AC265" s="44"/>
      <c r="AD265" s="416"/>
      <c r="AE265" s="416"/>
      <c r="AF265" s="416"/>
      <c r="AG265" s="416"/>
      <c r="AH265" s="416"/>
      <c r="AI265" s="416"/>
      <c r="AJ265" s="416"/>
      <c r="AK265" s="61"/>
      <c r="AL265" s="200"/>
      <c r="AM265" s="61"/>
      <c r="AN265" s="61"/>
      <c r="AO265" s="61"/>
    </row>
    <row r="266" spans="1:41" x14ac:dyDescent="0.3">
      <c r="A266" s="45"/>
      <c r="B266" s="4"/>
      <c r="C266" s="4"/>
      <c r="D266" s="4"/>
      <c r="E266" s="4"/>
      <c r="F266" s="4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4"/>
      <c r="AA266" s="44"/>
      <c r="AB266" s="44"/>
      <c r="AC266" s="44"/>
      <c r="AD266" s="416"/>
      <c r="AE266" s="416"/>
      <c r="AF266" s="416"/>
      <c r="AG266" s="416"/>
      <c r="AH266" s="416"/>
      <c r="AI266" s="416"/>
      <c r="AJ266" s="416"/>
      <c r="AK266" s="61"/>
      <c r="AL266" s="200"/>
      <c r="AM266" s="61"/>
      <c r="AN266" s="61"/>
      <c r="AO266" s="61"/>
    </row>
    <row r="267" spans="1:41" x14ac:dyDescent="0.3">
      <c r="A267" s="45"/>
      <c r="B267" s="4"/>
      <c r="C267" s="4"/>
      <c r="D267" s="4"/>
      <c r="E267" s="4"/>
      <c r="F267" s="4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4"/>
      <c r="AA267" s="44"/>
      <c r="AB267" s="44"/>
      <c r="AC267" s="44"/>
      <c r="AD267" s="416"/>
      <c r="AE267" s="416"/>
      <c r="AF267" s="416"/>
      <c r="AG267" s="416"/>
      <c r="AH267" s="416"/>
      <c r="AI267" s="416"/>
      <c r="AJ267" s="416"/>
      <c r="AK267" s="61"/>
      <c r="AL267" s="200"/>
      <c r="AM267" s="61"/>
      <c r="AN267" s="61"/>
      <c r="AO267" s="61"/>
    </row>
    <row r="268" spans="1:41" x14ac:dyDescent="0.3">
      <c r="A268" s="45"/>
      <c r="B268" s="4"/>
      <c r="C268" s="4"/>
      <c r="D268" s="4"/>
      <c r="E268" s="4"/>
      <c r="F268" s="4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4"/>
      <c r="AA268" s="44"/>
      <c r="AB268" s="44"/>
      <c r="AC268" s="44"/>
      <c r="AD268" s="416"/>
      <c r="AE268" s="416"/>
      <c r="AF268" s="416"/>
      <c r="AG268" s="416"/>
      <c r="AH268" s="416"/>
      <c r="AI268" s="416"/>
      <c r="AJ268" s="416"/>
      <c r="AK268" s="61"/>
      <c r="AL268" s="200"/>
      <c r="AM268" s="61"/>
      <c r="AN268" s="61"/>
      <c r="AO268" s="61"/>
    </row>
    <row r="269" spans="1:41" x14ac:dyDescent="0.3">
      <c r="A269" s="45"/>
      <c r="B269" s="4"/>
      <c r="C269" s="4"/>
      <c r="D269" s="4"/>
      <c r="E269" s="4"/>
      <c r="F269" s="4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4"/>
      <c r="AA269" s="44"/>
      <c r="AB269" s="44"/>
      <c r="AC269" s="44"/>
      <c r="AD269" s="416"/>
      <c r="AE269" s="416"/>
      <c r="AF269" s="416"/>
      <c r="AG269" s="416"/>
      <c r="AH269" s="416"/>
      <c r="AI269" s="416"/>
      <c r="AJ269" s="416"/>
      <c r="AK269" s="61"/>
      <c r="AL269" s="200"/>
      <c r="AM269" s="61"/>
      <c r="AN269" s="61"/>
      <c r="AO269" s="61"/>
    </row>
    <row r="270" spans="1:41" x14ac:dyDescent="0.3">
      <c r="A270" s="45"/>
      <c r="B270" s="4"/>
      <c r="C270" s="4"/>
      <c r="D270" s="4"/>
      <c r="E270" s="4"/>
      <c r="F270" s="4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4"/>
      <c r="AA270" s="44"/>
      <c r="AB270" s="44"/>
      <c r="AC270" s="44"/>
      <c r="AD270" s="416"/>
      <c r="AE270" s="416"/>
      <c r="AF270" s="416"/>
      <c r="AG270" s="416"/>
      <c r="AH270" s="416"/>
      <c r="AI270" s="416"/>
      <c r="AJ270" s="416"/>
      <c r="AK270" s="61"/>
      <c r="AL270" s="200"/>
      <c r="AM270" s="61"/>
      <c r="AN270" s="61"/>
      <c r="AO270" s="61"/>
    </row>
    <row r="271" spans="1:41" x14ac:dyDescent="0.3">
      <c r="A271" s="45"/>
      <c r="B271" s="4"/>
      <c r="C271" s="4"/>
      <c r="D271" s="4"/>
      <c r="E271" s="4"/>
      <c r="F271" s="4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4"/>
      <c r="AA271" s="44"/>
      <c r="AB271" s="44"/>
      <c r="AC271" s="44"/>
      <c r="AD271" s="416"/>
      <c r="AE271" s="416"/>
      <c r="AF271" s="416"/>
      <c r="AG271" s="416"/>
      <c r="AH271" s="416"/>
      <c r="AI271" s="416"/>
      <c r="AJ271" s="416"/>
      <c r="AK271" s="61"/>
      <c r="AL271" s="200"/>
      <c r="AM271" s="61"/>
      <c r="AN271" s="61"/>
      <c r="AO271" s="61"/>
    </row>
    <row r="272" spans="1:41" x14ac:dyDescent="0.3">
      <c r="A272" s="45"/>
      <c r="B272" s="4"/>
      <c r="C272" s="4"/>
      <c r="D272" s="4"/>
      <c r="E272" s="4"/>
      <c r="F272" s="4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4"/>
      <c r="AA272" s="44"/>
      <c r="AB272" s="44"/>
      <c r="AC272" s="44"/>
      <c r="AD272" s="416"/>
      <c r="AE272" s="416"/>
      <c r="AF272" s="416"/>
      <c r="AG272" s="416"/>
      <c r="AH272" s="416"/>
      <c r="AI272" s="416"/>
      <c r="AJ272" s="416"/>
      <c r="AK272" s="61"/>
      <c r="AL272" s="200"/>
      <c r="AM272" s="61"/>
      <c r="AN272" s="61"/>
      <c r="AO272" s="61"/>
    </row>
    <row r="273" spans="1:41" x14ac:dyDescent="0.3">
      <c r="A273" s="45"/>
      <c r="B273" s="4"/>
      <c r="C273" s="4"/>
      <c r="D273" s="4"/>
      <c r="E273" s="4"/>
      <c r="F273" s="4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4"/>
      <c r="AA273" s="44"/>
      <c r="AB273" s="44"/>
      <c r="AC273" s="44"/>
      <c r="AD273" s="416"/>
      <c r="AE273" s="416"/>
      <c r="AF273" s="416"/>
      <c r="AG273" s="416"/>
      <c r="AH273" s="416"/>
      <c r="AI273" s="416"/>
      <c r="AJ273" s="416"/>
      <c r="AK273" s="61"/>
      <c r="AL273" s="200"/>
      <c r="AM273" s="61"/>
      <c r="AN273" s="61"/>
      <c r="AO273" s="61"/>
    </row>
    <row r="274" spans="1:41" x14ac:dyDescent="0.3">
      <c r="A274" s="45"/>
      <c r="B274" s="4"/>
      <c r="C274" s="4"/>
      <c r="D274" s="4"/>
      <c r="E274" s="4"/>
      <c r="F274" s="4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4"/>
      <c r="AA274" s="44"/>
      <c r="AB274" s="44"/>
      <c r="AC274" s="44"/>
      <c r="AD274" s="416"/>
      <c r="AE274" s="416"/>
      <c r="AF274" s="416"/>
      <c r="AG274" s="416"/>
      <c r="AH274" s="416"/>
      <c r="AI274" s="416"/>
      <c r="AJ274" s="416"/>
      <c r="AK274" s="61"/>
      <c r="AL274" s="200"/>
      <c r="AM274" s="61"/>
      <c r="AN274" s="61"/>
      <c r="AO274" s="61"/>
    </row>
    <row r="275" spans="1:41" x14ac:dyDescent="0.3">
      <c r="A275" s="45"/>
      <c r="B275" s="4"/>
      <c r="C275" s="4"/>
      <c r="D275" s="4"/>
      <c r="E275" s="4"/>
      <c r="F275" s="4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4"/>
      <c r="AA275" s="44"/>
      <c r="AB275" s="44"/>
      <c r="AC275" s="44"/>
      <c r="AD275" s="416"/>
      <c r="AE275" s="416"/>
      <c r="AF275" s="416"/>
      <c r="AG275" s="416"/>
      <c r="AH275" s="416"/>
      <c r="AI275" s="416"/>
      <c r="AJ275" s="416"/>
      <c r="AK275" s="61"/>
      <c r="AL275" s="200"/>
      <c r="AM275" s="61"/>
      <c r="AN275" s="61"/>
      <c r="AO275" s="61"/>
    </row>
    <row r="276" spans="1:41" x14ac:dyDescent="0.3">
      <c r="A276" s="45"/>
      <c r="B276" s="4"/>
      <c r="C276" s="4"/>
      <c r="D276" s="4"/>
      <c r="E276" s="4"/>
      <c r="F276" s="4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4"/>
      <c r="AA276" s="44"/>
      <c r="AB276" s="44"/>
      <c r="AC276" s="44"/>
      <c r="AD276" s="416"/>
      <c r="AE276" s="416"/>
      <c r="AF276" s="416"/>
      <c r="AG276" s="416"/>
      <c r="AH276" s="416"/>
      <c r="AI276" s="416"/>
      <c r="AJ276" s="416"/>
      <c r="AK276" s="61"/>
      <c r="AL276" s="200"/>
      <c r="AM276" s="61"/>
      <c r="AN276" s="61"/>
      <c r="AO276" s="61"/>
    </row>
    <row r="277" spans="1:41" x14ac:dyDescent="0.3">
      <c r="A277" s="45"/>
      <c r="B277" s="4"/>
      <c r="C277" s="4"/>
      <c r="D277" s="4"/>
      <c r="E277" s="4"/>
      <c r="F277" s="4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4"/>
      <c r="AA277" s="44"/>
      <c r="AB277" s="44"/>
      <c r="AC277" s="44"/>
      <c r="AD277" s="416"/>
      <c r="AE277" s="416"/>
      <c r="AF277" s="416"/>
      <c r="AG277" s="416"/>
      <c r="AH277" s="416"/>
      <c r="AI277" s="416"/>
      <c r="AJ277" s="416"/>
      <c r="AK277" s="61"/>
      <c r="AL277" s="200"/>
      <c r="AM277" s="61"/>
      <c r="AN277" s="61"/>
      <c r="AO277" s="61"/>
    </row>
    <row r="278" spans="1:41" x14ac:dyDescent="0.3">
      <c r="A278" s="45"/>
      <c r="B278" s="4"/>
      <c r="C278" s="4"/>
      <c r="D278" s="4"/>
      <c r="E278" s="4"/>
      <c r="F278" s="4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4"/>
      <c r="AA278" s="44"/>
      <c r="AB278" s="44"/>
      <c r="AC278" s="44"/>
      <c r="AD278" s="416"/>
      <c r="AE278" s="416"/>
      <c r="AF278" s="416"/>
      <c r="AG278" s="416"/>
      <c r="AH278" s="416"/>
      <c r="AI278" s="416"/>
      <c r="AJ278" s="416"/>
      <c r="AK278" s="61"/>
      <c r="AL278" s="200"/>
      <c r="AM278" s="61"/>
      <c r="AN278" s="61"/>
      <c r="AO278" s="61"/>
    </row>
    <row r="279" spans="1:41" x14ac:dyDescent="0.3">
      <c r="A279" s="45"/>
      <c r="B279" s="4"/>
      <c r="C279" s="4"/>
      <c r="D279" s="4"/>
      <c r="E279" s="4"/>
      <c r="F279" s="4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4"/>
      <c r="AA279" s="44"/>
      <c r="AB279" s="44"/>
      <c r="AC279" s="44"/>
      <c r="AD279" s="416"/>
      <c r="AE279" s="416"/>
      <c r="AF279" s="416"/>
      <c r="AG279" s="416"/>
      <c r="AH279" s="416"/>
      <c r="AI279" s="416"/>
      <c r="AJ279" s="416"/>
      <c r="AK279" s="61"/>
      <c r="AL279" s="200"/>
      <c r="AM279" s="61"/>
      <c r="AN279" s="61"/>
      <c r="AO279" s="61"/>
    </row>
    <row r="280" spans="1:41" x14ac:dyDescent="0.3">
      <c r="A280" s="45"/>
      <c r="B280" s="4"/>
      <c r="C280" s="4"/>
      <c r="D280" s="4"/>
      <c r="E280" s="4"/>
      <c r="F280" s="4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4"/>
      <c r="AA280" s="44"/>
      <c r="AB280" s="44"/>
      <c r="AC280" s="44"/>
      <c r="AD280" s="416"/>
      <c r="AE280" s="416"/>
      <c r="AF280" s="416"/>
      <c r="AG280" s="416"/>
      <c r="AH280" s="416"/>
      <c r="AI280" s="416"/>
      <c r="AJ280" s="416"/>
      <c r="AK280" s="61"/>
      <c r="AL280" s="200"/>
      <c r="AM280" s="61"/>
      <c r="AN280" s="61"/>
      <c r="AO280" s="61"/>
    </row>
    <row r="281" spans="1:41" x14ac:dyDescent="0.3">
      <c r="A281" s="45"/>
      <c r="B281" s="4"/>
      <c r="C281" s="4"/>
      <c r="D281" s="4"/>
      <c r="E281" s="4"/>
      <c r="F281" s="4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4"/>
      <c r="AA281" s="44"/>
      <c r="AB281" s="44"/>
      <c r="AC281" s="44"/>
      <c r="AD281" s="416"/>
      <c r="AE281" s="416"/>
      <c r="AF281" s="416"/>
      <c r="AG281" s="416"/>
      <c r="AH281" s="416"/>
      <c r="AI281" s="416"/>
      <c r="AJ281" s="416"/>
      <c r="AK281" s="61"/>
      <c r="AL281" s="200"/>
      <c r="AM281" s="61"/>
      <c r="AN281" s="61"/>
      <c r="AO281" s="61"/>
    </row>
    <row r="282" spans="1:41" x14ac:dyDescent="0.3">
      <c r="A282" s="45"/>
      <c r="B282" s="4"/>
      <c r="C282" s="4"/>
      <c r="D282" s="4"/>
      <c r="E282" s="4"/>
      <c r="F282" s="4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4"/>
      <c r="AA282" s="44"/>
      <c r="AB282" s="44"/>
      <c r="AC282" s="44"/>
      <c r="AD282" s="416"/>
      <c r="AE282" s="416"/>
      <c r="AF282" s="416"/>
      <c r="AG282" s="416"/>
      <c r="AH282" s="416"/>
      <c r="AI282" s="416"/>
      <c r="AJ282" s="416"/>
      <c r="AK282" s="61"/>
      <c r="AL282" s="200"/>
      <c r="AM282" s="61"/>
      <c r="AN282" s="61"/>
      <c r="AO282" s="61"/>
    </row>
    <row r="283" spans="1:41" x14ac:dyDescent="0.3">
      <c r="A283" s="45"/>
      <c r="B283" s="4"/>
      <c r="C283" s="4"/>
      <c r="D283" s="4"/>
      <c r="E283" s="4"/>
      <c r="F283" s="4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4"/>
      <c r="AA283" s="44"/>
      <c r="AB283" s="44"/>
      <c r="AC283" s="44"/>
      <c r="AD283" s="416"/>
      <c r="AE283" s="416"/>
      <c r="AF283" s="416"/>
      <c r="AG283" s="416"/>
      <c r="AH283" s="416"/>
      <c r="AI283" s="416"/>
      <c r="AJ283" s="416"/>
      <c r="AK283" s="61"/>
      <c r="AL283" s="200"/>
      <c r="AM283" s="61"/>
      <c r="AN283" s="61"/>
      <c r="AO283" s="61"/>
    </row>
    <row r="284" spans="1:41" x14ac:dyDescent="0.3">
      <c r="A284" s="45"/>
      <c r="B284" s="4"/>
      <c r="C284" s="4"/>
      <c r="D284" s="4"/>
      <c r="E284" s="4"/>
      <c r="F284" s="4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4"/>
      <c r="AA284" s="44"/>
      <c r="AB284" s="44"/>
      <c r="AC284" s="44"/>
      <c r="AD284" s="416"/>
      <c r="AE284" s="416"/>
      <c r="AF284" s="416"/>
      <c r="AG284" s="416"/>
      <c r="AH284" s="416"/>
      <c r="AI284" s="416"/>
      <c r="AJ284" s="416"/>
      <c r="AK284" s="61"/>
      <c r="AL284" s="200"/>
      <c r="AM284" s="61"/>
      <c r="AN284" s="61"/>
      <c r="AO284" s="61"/>
    </row>
    <row r="285" spans="1:41" x14ac:dyDescent="0.3">
      <c r="A285" s="45"/>
      <c r="B285" s="4"/>
      <c r="C285" s="4"/>
      <c r="D285" s="4"/>
      <c r="E285" s="4"/>
      <c r="F285" s="4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4"/>
      <c r="AA285" s="44"/>
      <c r="AB285" s="44"/>
      <c r="AC285" s="44"/>
      <c r="AD285" s="416"/>
      <c r="AE285" s="416"/>
      <c r="AF285" s="416"/>
      <c r="AG285" s="416"/>
      <c r="AH285" s="416"/>
      <c r="AI285" s="416"/>
      <c r="AJ285" s="416"/>
      <c r="AK285" s="61"/>
      <c r="AL285" s="200"/>
      <c r="AM285" s="61"/>
      <c r="AN285" s="61"/>
      <c r="AO285" s="61"/>
    </row>
    <row r="286" spans="1:41" x14ac:dyDescent="0.3">
      <c r="A286" s="45"/>
      <c r="B286" s="4"/>
      <c r="C286" s="4"/>
      <c r="D286" s="4"/>
      <c r="E286" s="4"/>
      <c r="F286" s="4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4"/>
      <c r="AA286" s="44"/>
      <c r="AB286" s="44"/>
      <c r="AC286" s="44"/>
      <c r="AD286" s="416"/>
      <c r="AE286" s="416"/>
      <c r="AF286" s="416"/>
      <c r="AG286" s="416"/>
      <c r="AH286" s="416"/>
      <c r="AI286" s="416"/>
      <c r="AJ286" s="416"/>
      <c r="AK286" s="61"/>
      <c r="AL286" s="200"/>
      <c r="AM286" s="61"/>
      <c r="AN286" s="61"/>
      <c r="AO286" s="61"/>
    </row>
    <row r="287" spans="1:41" x14ac:dyDescent="0.3">
      <c r="A287" s="45"/>
      <c r="B287" s="4"/>
      <c r="C287" s="4"/>
      <c r="D287" s="4"/>
      <c r="E287" s="4"/>
      <c r="F287" s="4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4"/>
      <c r="AA287" s="44"/>
      <c r="AB287" s="44"/>
      <c r="AC287" s="44"/>
      <c r="AD287" s="416"/>
      <c r="AE287" s="416"/>
      <c r="AF287" s="416"/>
      <c r="AG287" s="416"/>
      <c r="AH287" s="416"/>
      <c r="AI287" s="416"/>
      <c r="AJ287" s="416"/>
      <c r="AK287" s="61"/>
      <c r="AL287" s="200"/>
      <c r="AM287" s="61"/>
      <c r="AN287" s="61"/>
      <c r="AO287" s="61"/>
    </row>
    <row r="288" spans="1:41" x14ac:dyDescent="0.3">
      <c r="A288" s="45"/>
      <c r="B288" s="4"/>
      <c r="C288" s="4"/>
      <c r="D288" s="4"/>
      <c r="E288" s="4"/>
      <c r="F288" s="4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4"/>
      <c r="AA288" s="44"/>
      <c r="AB288" s="44"/>
      <c r="AC288" s="44"/>
      <c r="AD288" s="416"/>
      <c r="AE288" s="416"/>
      <c r="AF288" s="416"/>
      <c r="AG288" s="416"/>
      <c r="AH288" s="416"/>
      <c r="AI288" s="416"/>
      <c r="AJ288" s="416"/>
      <c r="AK288" s="61"/>
      <c r="AL288" s="200"/>
      <c r="AM288" s="61"/>
      <c r="AN288" s="61"/>
      <c r="AO288" s="61"/>
    </row>
    <row r="289" spans="1:41" x14ac:dyDescent="0.3">
      <c r="A289" s="45"/>
      <c r="B289" s="4"/>
      <c r="C289" s="4"/>
      <c r="D289" s="4"/>
      <c r="E289" s="4"/>
      <c r="F289" s="4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4"/>
      <c r="AA289" s="44"/>
      <c r="AB289" s="44"/>
      <c r="AC289" s="44"/>
      <c r="AD289" s="416"/>
      <c r="AE289" s="416"/>
      <c r="AF289" s="416"/>
      <c r="AG289" s="416"/>
      <c r="AH289" s="416"/>
      <c r="AI289" s="416"/>
      <c r="AJ289" s="416"/>
      <c r="AK289" s="61"/>
      <c r="AL289" s="200"/>
      <c r="AM289" s="61"/>
      <c r="AN289" s="61"/>
      <c r="AO289" s="61"/>
    </row>
    <row r="290" spans="1:41" x14ac:dyDescent="0.3">
      <c r="A290" s="45"/>
      <c r="B290" s="4"/>
      <c r="C290" s="4"/>
      <c r="D290" s="4"/>
      <c r="E290" s="4"/>
      <c r="F290" s="4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4"/>
      <c r="AA290" s="44"/>
      <c r="AB290" s="44"/>
      <c r="AC290" s="44"/>
      <c r="AD290" s="416"/>
      <c r="AE290" s="416"/>
      <c r="AF290" s="416"/>
      <c r="AG290" s="416"/>
      <c r="AH290" s="416"/>
      <c r="AI290" s="416"/>
      <c r="AJ290" s="416"/>
      <c r="AK290" s="61"/>
      <c r="AL290" s="200"/>
      <c r="AM290" s="61"/>
      <c r="AN290" s="61"/>
      <c r="AO290" s="61"/>
    </row>
    <row r="291" spans="1:41" x14ac:dyDescent="0.3">
      <c r="A291" s="45"/>
      <c r="B291" s="4"/>
      <c r="C291" s="4"/>
      <c r="D291" s="4"/>
      <c r="E291" s="4"/>
      <c r="F291" s="4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4"/>
      <c r="AA291" s="44"/>
      <c r="AB291" s="44"/>
      <c r="AC291" s="44"/>
      <c r="AD291" s="416"/>
      <c r="AE291" s="416"/>
      <c r="AF291" s="416"/>
      <c r="AG291" s="416"/>
      <c r="AH291" s="416"/>
      <c r="AI291" s="416"/>
      <c r="AJ291" s="416"/>
      <c r="AK291" s="61"/>
      <c r="AL291" s="200"/>
      <c r="AM291" s="61"/>
      <c r="AN291" s="61"/>
      <c r="AO291" s="61"/>
    </row>
    <row r="292" spans="1:41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11"/>
      <c r="AA292" s="11"/>
      <c r="AB292" s="11"/>
      <c r="AC292" s="11"/>
      <c r="AD292" s="415"/>
      <c r="AE292" s="415"/>
      <c r="AF292" s="415"/>
      <c r="AG292" s="415"/>
      <c r="AH292" s="415"/>
      <c r="AI292" s="415"/>
      <c r="AJ292" s="415"/>
      <c r="AK292" s="61"/>
      <c r="AL292" s="200"/>
      <c r="AM292" s="61"/>
      <c r="AN292" s="61"/>
      <c r="AO292" s="61"/>
    </row>
    <row r="293" spans="1:41" x14ac:dyDescent="0.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63"/>
      <c r="AE293" s="63"/>
      <c r="AF293" s="63"/>
      <c r="AG293" s="63"/>
      <c r="AH293" s="63"/>
      <c r="AI293" s="63"/>
      <c r="AJ293" s="63"/>
      <c r="AK293" s="61"/>
      <c r="AL293" s="200"/>
      <c r="AM293" s="61"/>
      <c r="AN293" s="61"/>
      <c r="AO293" s="61"/>
    </row>
    <row r="294" spans="1:41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11"/>
      <c r="AA294" s="11"/>
      <c r="AB294" s="11"/>
      <c r="AC294" s="11"/>
      <c r="AD294" s="415"/>
      <c r="AE294" s="415"/>
      <c r="AF294" s="415"/>
      <c r="AG294" s="415"/>
      <c r="AH294" s="415"/>
      <c r="AI294" s="415"/>
      <c r="AJ294" s="415"/>
      <c r="AK294" s="61"/>
      <c r="AL294" s="200"/>
      <c r="AM294" s="61"/>
      <c r="AN294" s="61"/>
      <c r="AO294" s="61"/>
    </row>
    <row r="295" spans="1:41" x14ac:dyDescent="0.3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63"/>
      <c r="AE295" s="63"/>
      <c r="AF295" s="63"/>
      <c r="AG295" s="63"/>
      <c r="AH295" s="63"/>
      <c r="AI295" s="63"/>
      <c r="AJ295" s="63"/>
      <c r="AK295" s="61"/>
      <c r="AL295" s="200"/>
      <c r="AM295" s="61"/>
      <c r="AN295" s="61"/>
      <c r="AO295" s="61"/>
    </row>
    <row r="296" spans="1:41" x14ac:dyDescent="0.3">
      <c r="A296" s="43"/>
      <c r="B296" s="43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4"/>
      <c r="AA296" s="44"/>
      <c r="AB296" s="44"/>
      <c r="AC296" s="44"/>
      <c r="AD296" s="416"/>
      <c r="AE296" s="416"/>
      <c r="AF296" s="416"/>
      <c r="AG296" s="416"/>
      <c r="AH296" s="416"/>
      <c r="AI296" s="416"/>
      <c r="AJ296" s="416"/>
      <c r="AK296" s="61"/>
      <c r="AL296" s="200"/>
      <c r="AM296" s="61"/>
      <c r="AN296" s="61"/>
      <c r="AO296" s="61"/>
    </row>
    <row r="297" spans="1:4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11"/>
      <c r="AA297" s="11"/>
      <c r="AB297" s="11"/>
      <c r="AC297" s="11"/>
      <c r="AD297" s="416"/>
      <c r="AE297" s="416"/>
      <c r="AF297" s="416"/>
      <c r="AG297" s="416"/>
      <c r="AH297" s="416"/>
      <c r="AI297" s="416"/>
      <c r="AJ297" s="416"/>
      <c r="AK297" s="61"/>
      <c r="AL297" s="200"/>
      <c r="AM297" s="61"/>
      <c r="AN297" s="61"/>
      <c r="AO297" s="61"/>
    </row>
    <row r="298" spans="1:41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11"/>
      <c r="AA298" s="11"/>
      <c r="AB298" s="11"/>
      <c r="AC298" s="11"/>
      <c r="AD298" s="415"/>
      <c r="AE298" s="415"/>
      <c r="AF298" s="415"/>
      <c r="AG298" s="415"/>
      <c r="AH298" s="415"/>
      <c r="AI298" s="415"/>
      <c r="AJ298" s="415"/>
      <c r="AK298" s="61"/>
      <c r="AL298" s="200"/>
      <c r="AM298" s="61"/>
      <c r="AN298" s="61"/>
      <c r="AO298" s="61"/>
    </row>
    <row r="299" spans="1:41" x14ac:dyDescent="0.3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63"/>
      <c r="AE299" s="63"/>
      <c r="AF299" s="63"/>
      <c r="AG299" s="63"/>
      <c r="AH299" s="63"/>
      <c r="AI299" s="63"/>
      <c r="AJ299" s="63"/>
      <c r="AK299" s="61"/>
      <c r="AL299" s="200"/>
      <c r="AM299" s="61"/>
      <c r="AN299" s="61"/>
      <c r="AO299" s="61"/>
    </row>
    <row r="300" spans="1:41" x14ac:dyDescent="0.3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63"/>
      <c r="AE300" s="63"/>
      <c r="AF300" s="63"/>
      <c r="AG300" s="63"/>
      <c r="AH300" s="63"/>
      <c r="AI300" s="63"/>
      <c r="AJ300" s="63"/>
      <c r="AK300" s="61"/>
      <c r="AL300" s="200"/>
      <c r="AM300" s="61"/>
      <c r="AN300" s="61"/>
      <c r="AO300" s="61"/>
    </row>
    <row r="301" spans="1:41" x14ac:dyDescent="0.3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63"/>
      <c r="AE301" s="63"/>
      <c r="AF301" s="63"/>
      <c r="AG301" s="63"/>
      <c r="AH301" s="63"/>
      <c r="AI301" s="63"/>
      <c r="AJ301" s="63"/>
      <c r="AK301" s="61"/>
      <c r="AL301" s="200"/>
      <c r="AM301" s="61"/>
      <c r="AN301" s="61"/>
      <c r="AO301" s="61"/>
    </row>
    <row r="302" spans="1:41" x14ac:dyDescent="0.3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63"/>
      <c r="AE302" s="63"/>
      <c r="AF302" s="63"/>
      <c r="AG302" s="63"/>
      <c r="AH302" s="63"/>
      <c r="AI302" s="63"/>
      <c r="AJ302" s="63"/>
      <c r="AK302" s="61"/>
      <c r="AL302" s="200"/>
      <c r="AM302" s="61"/>
      <c r="AN302" s="61"/>
      <c r="AO302" s="61"/>
    </row>
    <row r="303" spans="1:41" ht="16.2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60"/>
      <c r="AE303" s="60"/>
      <c r="AF303" s="60"/>
      <c r="AG303" s="60"/>
      <c r="AH303" s="60"/>
      <c r="AI303" s="60"/>
      <c r="AJ303" s="60"/>
      <c r="AK303" s="61"/>
      <c r="AL303" s="200"/>
      <c r="AM303" s="61"/>
      <c r="AN303" s="61"/>
      <c r="AO303" s="61"/>
    </row>
    <row r="304" spans="1:41" x14ac:dyDescent="0.3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40"/>
      <c r="X304" s="40"/>
      <c r="Y304" s="40"/>
      <c r="Z304" s="40"/>
      <c r="AA304" s="40"/>
      <c r="AB304" s="40"/>
      <c r="AC304" s="40"/>
      <c r="AD304" s="62"/>
      <c r="AE304" s="62"/>
      <c r="AF304" s="62"/>
      <c r="AG304" s="62"/>
      <c r="AH304" s="62"/>
      <c r="AI304" s="62"/>
      <c r="AJ304" s="62"/>
      <c r="AK304" s="61"/>
      <c r="AL304" s="200"/>
      <c r="AM304" s="61"/>
      <c r="AN304" s="61"/>
      <c r="AO304" s="61"/>
    </row>
    <row r="305" spans="1:41" x14ac:dyDescent="0.3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40"/>
      <c r="X305" s="40"/>
      <c r="Y305" s="40"/>
      <c r="Z305" s="40"/>
      <c r="AA305" s="40"/>
      <c r="AB305" s="40"/>
      <c r="AC305" s="40"/>
      <c r="AD305" s="62"/>
      <c r="AE305" s="62"/>
      <c r="AF305" s="62"/>
      <c r="AG305" s="62"/>
      <c r="AH305" s="62"/>
      <c r="AI305" s="62"/>
      <c r="AJ305" s="62"/>
      <c r="AK305" s="61"/>
      <c r="AL305" s="200"/>
      <c r="AM305" s="61"/>
      <c r="AN305" s="61"/>
      <c r="AO305" s="61"/>
    </row>
    <row r="306" spans="1:41" x14ac:dyDescent="0.3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63"/>
      <c r="AE306" s="63"/>
      <c r="AF306" s="63"/>
      <c r="AG306" s="63"/>
      <c r="AH306" s="63"/>
      <c r="AI306" s="63"/>
      <c r="AJ306" s="63"/>
      <c r="AK306" s="61"/>
      <c r="AL306" s="200"/>
      <c r="AM306" s="61"/>
      <c r="AN306" s="61"/>
      <c r="AO306" s="61"/>
    </row>
    <row r="307" spans="1:41" x14ac:dyDescent="0.3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11"/>
      <c r="Z307" s="11"/>
      <c r="AA307" s="11"/>
      <c r="AB307" s="11"/>
      <c r="AC307" s="11"/>
      <c r="AD307" s="416"/>
      <c r="AE307" s="416"/>
      <c r="AF307" s="416"/>
      <c r="AG307" s="416"/>
      <c r="AH307" s="416"/>
      <c r="AI307" s="416"/>
      <c r="AJ307" s="416"/>
      <c r="AK307" s="61"/>
      <c r="AL307" s="200"/>
      <c r="AM307" s="61"/>
      <c r="AN307" s="61"/>
      <c r="AO307" s="61"/>
    </row>
    <row r="308" spans="1:41" x14ac:dyDescent="0.3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11"/>
      <c r="Z308" s="11"/>
      <c r="AA308" s="11"/>
      <c r="AB308" s="11"/>
      <c r="AC308" s="11"/>
      <c r="AD308" s="416"/>
      <c r="AE308" s="416"/>
      <c r="AF308" s="416"/>
      <c r="AG308" s="416"/>
      <c r="AH308" s="416"/>
      <c r="AI308" s="416"/>
      <c r="AJ308" s="416"/>
      <c r="AK308" s="61"/>
      <c r="AL308" s="200"/>
      <c r="AM308" s="61"/>
      <c r="AN308" s="61"/>
      <c r="AO308" s="61"/>
    </row>
    <row r="309" spans="1:41" x14ac:dyDescent="0.3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11"/>
      <c r="Z309" s="11"/>
      <c r="AA309" s="11"/>
      <c r="AB309" s="11"/>
      <c r="AC309" s="11"/>
      <c r="AD309" s="416"/>
      <c r="AE309" s="416"/>
      <c r="AF309" s="416"/>
      <c r="AG309" s="416"/>
      <c r="AH309" s="416"/>
      <c r="AI309" s="416"/>
      <c r="AJ309" s="416"/>
      <c r="AK309" s="61"/>
      <c r="AL309" s="200"/>
      <c r="AM309" s="61"/>
      <c r="AN309" s="61"/>
      <c r="AO309" s="61"/>
    </row>
    <row r="310" spans="1:41" x14ac:dyDescent="0.3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11"/>
      <c r="Z310" s="11"/>
      <c r="AA310" s="11"/>
      <c r="AB310" s="11"/>
      <c r="AC310" s="11"/>
      <c r="AD310" s="416"/>
      <c r="AE310" s="416"/>
      <c r="AF310" s="416"/>
      <c r="AG310" s="416"/>
      <c r="AH310" s="416"/>
      <c r="AI310" s="416"/>
      <c r="AJ310" s="416"/>
      <c r="AK310" s="61"/>
      <c r="AL310" s="200"/>
      <c r="AM310" s="61"/>
      <c r="AN310" s="61"/>
      <c r="AO310" s="61"/>
    </row>
    <row r="311" spans="1:41" x14ac:dyDescent="0.3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63"/>
      <c r="AE311" s="63"/>
      <c r="AF311" s="63"/>
      <c r="AG311" s="63"/>
      <c r="AH311" s="63"/>
      <c r="AI311" s="63"/>
      <c r="AJ311" s="63"/>
      <c r="AK311" s="61"/>
      <c r="AL311" s="200"/>
      <c r="AM311" s="61"/>
      <c r="AN311" s="61"/>
      <c r="AO311" s="61"/>
    </row>
    <row r="312" spans="1:41" x14ac:dyDescent="0.3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63"/>
      <c r="AE312" s="63"/>
      <c r="AF312" s="63"/>
      <c r="AG312" s="63"/>
      <c r="AH312" s="63"/>
      <c r="AI312" s="63"/>
      <c r="AJ312" s="63"/>
      <c r="AK312" s="61"/>
      <c r="AL312" s="200"/>
      <c r="AM312" s="61"/>
      <c r="AN312" s="61"/>
      <c r="AO312" s="61"/>
    </row>
    <row r="313" spans="1:41" ht="16.2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60"/>
      <c r="AE313" s="60"/>
      <c r="AF313" s="60"/>
      <c r="AG313" s="60"/>
      <c r="AH313" s="60"/>
      <c r="AI313" s="60"/>
      <c r="AJ313" s="60"/>
      <c r="AK313" s="61"/>
      <c r="AL313" s="200"/>
      <c r="AM313" s="61"/>
      <c r="AN313" s="61"/>
      <c r="AO313" s="61"/>
    </row>
    <row r="314" spans="1:41" x14ac:dyDescent="0.3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40"/>
      <c r="X314" s="40"/>
      <c r="Y314" s="40"/>
      <c r="Z314" s="40"/>
      <c r="AA314" s="40"/>
      <c r="AB314" s="40"/>
      <c r="AC314" s="40"/>
      <c r="AD314" s="62"/>
      <c r="AE314" s="62"/>
      <c r="AF314" s="62"/>
      <c r="AG314" s="62"/>
      <c r="AH314" s="62"/>
      <c r="AI314" s="62"/>
      <c r="AJ314" s="62"/>
      <c r="AK314" s="61"/>
      <c r="AL314" s="200"/>
      <c r="AM314" s="61"/>
      <c r="AN314" s="61"/>
      <c r="AO314" s="61"/>
    </row>
    <row r="315" spans="1:41" x14ac:dyDescent="0.3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40"/>
      <c r="X315" s="40"/>
      <c r="Y315" s="40"/>
      <c r="Z315" s="40"/>
      <c r="AA315" s="40"/>
      <c r="AB315" s="40"/>
      <c r="AC315" s="40"/>
      <c r="AD315" s="62"/>
      <c r="AE315" s="62"/>
      <c r="AF315" s="62"/>
      <c r="AG315" s="62"/>
      <c r="AH315" s="62"/>
      <c r="AI315" s="62"/>
      <c r="AJ315" s="62"/>
      <c r="AK315" s="61"/>
      <c r="AL315" s="200"/>
      <c r="AM315" s="61"/>
      <c r="AN315" s="61"/>
      <c r="AO315" s="61"/>
    </row>
    <row r="316" spans="1:41" x14ac:dyDescent="0.3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63"/>
      <c r="AE316" s="63"/>
      <c r="AF316" s="63"/>
      <c r="AG316" s="63"/>
      <c r="AH316" s="63"/>
      <c r="AI316" s="63"/>
      <c r="AJ316" s="63"/>
      <c r="AK316" s="61"/>
      <c r="AL316" s="200"/>
      <c r="AM316" s="61"/>
      <c r="AN316" s="61"/>
      <c r="AO316" s="61"/>
    </row>
    <row r="317" spans="1:4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11"/>
      <c r="Z317" s="11"/>
      <c r="AA317" s="11"/>
      <c r="AB317" s="11"/>
      <c r="AC317" s="11"/>
      <c r="AD317" s="416"/>
      <c r="AE317" s="416"/>
      <c r="AF317" s="416"/>
      <c r="AG317" s="416"/>
      <c r="AH317" s="416"/>
      <c r="AI317" s="416"/>
      <c r="AJ317" s="416"/>
      <c r="AK317" s="61"/>
      <c r="AL317" s="200"/>
      <c r="AM317" s="61"/>
      <c r="AN317" s="61"/>
      <c r="AO317" s="61"/>
    </row>
    <row r="318" spans="1:41" x14ac:dyDescent="0.3">
      <c r="A318" s="43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63"/>
      <c r="AE318" s="63"/>
      <c r="AF318" s="63"/>
      <c r="AG318" s="63"/>
      <c r="AH318" s="63"/>
      <c r="AI318" s="63"/>
      <c r="AJ318" s="63"/>
      <c r="AK318" s="61"/>
      <c r="AL318" s="200"/>
      <c r="AM318" s="61"/>
      <c r="AN318" s="61"/>
      <c r="AO318" s="61"/>
    </row>
    <row r="319" spans="1:41" x14ac:dyDescent="0.3">
      <c r="A319" s="43"/>
      <c r="B319" s="4"/>
      <c r="C319" s="4"/>
      <c r="D319" s="4"/>
      <c r="E319" s="4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4"/>
      <c r="Z319" s="44"/>
      <c r="AA319" s="44"/>
      <c r="AB319" s="44"/>
      <c r="AC319" s="44"/>
      <c r="AD319" s="416"/>
      <c r="AE319" s="416"/>
      <c r="AF319" s="416"/>
      <c r="AG319" s="416"/>
      <c r="AH319" s="416"/>
      <c r="AI319" s="416"/>
      <c r="AJ319" s="416"/>
      <c r="AK319" s="61"/>
      <c r="AL319" s="200"/>
      <c r="AM319" s="61"/>
      <c r="AN319" s="61"/>
      <c r="AO319" s="61"/>
    </row>
    <row r="320" spans="1:41" x14ac:dyDescent="0.3">
      <c r="A320" s="43"/>
      <c r="B320" s="4"/>
      <c r="C320" s="4"/>
      <c r="D320" s="4"/>
      <c r="E320" s="4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4"/>
      <c r="Z320" s="44"/>
      <c r="AA320" s="44"/>
      <c r="AB320" s="44"/>
      <c r="AC320" s="44"/>
      <c r="AD320" s="416"/>
      <c r="AE320" s="416"/>
      <c r="AF320" s="416"/>
      <c r="AG320" s="416"/>
      <c r="AH320" s="416"/>
      <c r="AI320" s="416"/>
      <c r="AJ320" s="416"/>
      <c r="AK320" s="61"/>
      <c r="AL320" s="200"/>
      <c r="AM320" s="61"/>
      <c r="AN320" s="61"/>
      <c r="AO320" s="61"/>
    </row>
    <row r="321" spans="1:41" x14ac:dyDescent="0.3">
      <c r="A321" s="43"/>
      <c r="B321" s="4"/>
      <c r="C321" s="4"/>
      <c r="D321" s="4"/>
      <c r="E321" s="4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4"/>
      <c r="Z321" s="44"/>
      <c r="AA321" s="44"/>
      <c r="AB321" s="44"/>
      <c r="AC321" s="44"/>
      <c r="AD321" s="416"/>
      <c r="AE321" s="416"/>
      <c r="AF321" s="416"/>
      <c r="AG321" s="416"/>
      <c r="AH321" s="416"/>
      <c r="AI321" s="416"/>
      <c r="AJ321" s="416"/>
      <c r="AK321" s="61"/>
      <c r="AL321" s="200"/>
      <c r="AM321" s="61"/>
      <c r="AN321" s="61"/>
      <c r="AO321" s="61"/>
    </row>
    <row r="322" spans="1:41" x14ac:dyDescent="0.3">
      <c r="A322" s="43"/>
      <c r="B322" s="4"/>
      <c r="C322" s="4"/>
      <c r="D322" s="4"/>
      <c r="E322" s="4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4"/>
      <c r="Z322" s="44"/>
      <c r="AA322" s="44"/>
      <c r="AB322" s="44"/>
      <c r="AC322" s="44"/>
      <c r="AD322" s="416"/>
      <c r="AE322" s="416"/>
      <c r="AF322" s="416"/>
      <c r="AG322" s="416"/>
      <c r="AH322" s="416"/>
      <c r="AI322" s="416"/>
      <c r="AJ322" s="416"/>
      <c r="AK322" s="61"/>
      <c r="AL322" s="200"/>
      <c r="AM322" s="61"/>
      <c r="AN322" s="61"/>
      <c r="AO322" s="61"/>
    </row>
    <row r="323" spans="1:41" x14ac:dyDescent="0.3">
      <c r="A323" s="43"/>
      <c r="B323" s="4"/>
      <c r="C323" s="4"/>
      <c r="D323" s="4"/>
      <c r="E323" s="4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4"/>
      <c r="Z323" s="44"/>
      <c r="AA323" s="44"/>
      <c r="AB323" s="44"/>
      <c r="AC323" s="44"/>
      <c r="AD323" s="416"/>
      <c r="AE323" s="416"/>
      <c r="AF323" s="416"/>
      <c r="AG323" s="416"/>
      <c r="AH323" s="416"/>
      <c r="AI323" s="416"/>
      <c r="AJ323" s="416"/>
      <c r="AK323" s="61"/>
      <c r="AL323" s="200"/>
      <c r="AM323" s="61"/>
      <c r="AN323" s="61"/>
      <c r="AO323" s="61"/>
    </row>
    <row r="324" spans="1:4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11"/>
      <c r="Z324" s="11"/>
      <c r="AA324" s="11"/>
      <c r="AB324" s="11"/>
      <c r="AC324" s="11"/>
      <c r="AD324" s="416"/>
      <c r="AE324" s="416"/>
      <c r="AF324" s="416"/>
      <c r="AG324" s="416"/>
      <c r="AH324" s="416"/>
      <c r="AI324" s="416"/>
      <c r="AJ324" s="416"/>
      <c r="AK324" s="61"/>
      <c r="AL324" s="200"/>
      <c r="AM324" s="61"/>
      <c r="AN324" s="61"/>
      <c r="AO324" s="61"/>
    </row>
    <row r="325" spans="1:41" x14ac:dyDescent="0.3">
      <c r="A325" s="43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63"/>
      <c r="AE325" s="63"/>
      <c r="AF325" s="63"/>
      <c r="AG325" s="63"/>
      <c r="AH325" s="63"/>
      <c r="AI325" s="63"/>
      <c r="AJ325" s="63"/>
      <c r="AK325" s="61"/>
      <c r="AL325" s="200"/>
      <c r="AM325" s="61"/>
      <c r="AN325" s="61"/>
      <c r="AO325" s="61"/>
    </row>
    <row r="326" spans="1:41" x14ac:dyDescent="0.3">
      <c r="A326" s="43"/>
      <c r="B326" s="4"/>
      <c r="C326" s="4"/>
      <c r="D326" s="4"/>
      <c r="E326" s="4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4"/>
      <c r="Z326" s="44"/>
      <c r="AA326" s="44"/>
      <c r="AB326" s="44"/>
      <c r="AC326" s="44"/>
      <c r="AD326" s="416"/>
      <c r="AE326" s="416"/>
      <c r="AF326" s="416"/>
      <c r="AG326" s="416"/>
      <c r="AH326" s="416"/>
      <c r="AI326" s="416"/>
      <c r="AJ326" s="416"/>
      <c r="AK326" s="61"/>
      <c r="AL326" s="200"/>
      <c r="AM326" s="61"/>
      <c r="AN326" s="61"/>
      <c r="AO326" s="61"/>
    </row>
    <row r="327" spans="1:41" x14ac:dyDescent="0.3">
      <c r="A327" s="43"/>
      <c r="B327" s="4"/>
      <c r="C327" s="4"/>
      <c r="D327" s="4"/>
      <c r="E327" s="4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4"/>
      <c r="Z327" s="44"/>
      <c r="AA327" s="44"/>
      <c r="AB327" s="44"/>
      <c r="AC327" s="44"/>
      <c r="AD327" s="416"/>
      <c r="AE327" s="416"/>
      <c r="AF327" s="416"/>
      <c r="AG327" s="416"/>
      <c r="AH327" s="416"/>
      <c r="AI327" s="416"/>
      <c r="AJ327" s="416"/>
      <c r="AK327" s="61"/>
      <c r="AL327" s="200"/>
      <c r="AM327" s="61"/>
      <c r="AN327" s="61"/>
      <c r="AO327" s="61"/>
    </row>
    <row r="328" spans="1:4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11"/>
      <c r="Z328" s="11"/>
      <c r="AA328" s="11"/>
      <c r="AB328" s="11"/>
      <c r="AC328" s="11"/>
      <c r="AD328" s="416"/>
      <c r="AE328" s="416"/>
      <c r="AF328" s="416"/>
      <c r="AG328" s="416"/>
      <c r="AH328" s="416"/>
      <c r="AI328" s="416"/>
      <c r="AJ328" s="416"/>
      <c r="AK328" s="61"/>
      <c r="AL328" s="200"/>
      <c r="AM328" s="61"/>
      <c r="AN328" s="61"/>
      <c r="AO328" s="61"/>
    </row>
    <row r="329" spans="1:41" x14ac:dyDescent="0.3">
      <c r="A329" s="43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63"/>
      <c r="AE329" s="63"/>
      <c r="AF329" s="63"/>
      <c r="AG329" s="63"/>
      <c r="AH329" s="63"/>
      <c r="AI329" s="63"/>
      <c r="AJ329" s="63"/>
      <c r="AK329" s="61"/>
      <c r="AL329" s="200"/>
      <c r="AM329" s="61"/>
      <c r="AN329" s="61"/>
      <c r="AO329" s="61"/>
    </row>
    <row r="330" spans="1:41" x14ac:dyDescent="0.3">
      <c r="A330" s="43"/>
      <c r="B330" s="4"/>
      <c r="C330" s="4"/>
      <c r="D330" s="4"/>
      <c r="E330" s="4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4"/>
      <c r="Z330" s="44"/>
      <c r="AA330" s="44"/>
      <c r="AB330" s="44"/>
      <c r="AC330" s="44"/>
      <c r="AD330" s="416"/>
      <c r="AE330" s="416"/>
      <c r="AF330" s="416"/>
      <c r="AG330" s="416"/>
      <c r="AH330" s="416"/>
      <c r="AI330" s="416"/>
      <c r="AJ330" s="416"/>
      <c r="AK330" s="61"/>
      <c r="AL330" s="200"/>
      <c r="AM330" s="61"/>
      <c r="AN330" s="61"/>
      <c r="AO330" s="61"/>
    </row>
    <row r="331" spans="1:41" x14ac:dyDescent="0.3">
      <c r="A331" s="43"/>
      <c r="B331" s="4"/>
      <c r="C331" s="4"/>
      <c r="D331" s="4"/>
      <c r="E331" s="4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4"/>
      <c r="Z331" s="44"/>
      <c r="AA331" s="44"/>
      <c r="AB331" s="44"/>
      <c r="AC331" s="44"/>
      <c r="AD331" s="416"/>
      <c r="AE331" s="416"/>
      <c r="AF331" s="416"/>
      <c r="AG331" s="416"/>
      <c r="AH331" s="416"/>
      <c r="AI331" s="416"/>
      <c r="AJ331" s="416"/>
      <c r="AK331" s="61"/>
      <c r="AL331" s="200"/>
      <c r="AM331" s="61"/>
      <c r="AN331" s="61"/>
      <c r="AO331" s="61"/>
    </row>
    <row r="332" spans="1:41" x14ac:dyDescent="0.3">
      <c r="A332" s="43"/>
      <c r="B332" s="4"/>
      <c r="C332" s="4"/>
      <c r="D332" s="4"/>
      <c r="E332" s="4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4"/>
      <c r="Z332" s="44"/>
      <c r="AA332" s="44"/>
      <c r="AB332" s="44"/>
      <c r="AC332" s="44"/>
      <c r="AD332" s="416"/>
      <c r="AE332" s="416"/>
      <c r="AF332" s="416"/>
      <c r="AG332" s="416"/>
      <c r="AH332" s="416"/>
      <c r="AI332" s="416"/>
      <c r="AJ332" s="416"/>
      <c r="AK332" s="61"/>
      <c r="AL332" s="200"/>
      <c r="AM332" s="61"/>
      <c r="AN332" s="61"/>
      <c r="AO332" s="61"/>
    </row>
    <row r="333" spans="1:41" x14ac:dyDescent="0.3">
      <c r="A333" s="43"/>
      <c r="B333" s="4"/>
      <c r="C333" s="4"/>
      <c r="D333" s="4"/>
      <c r="E333" s="4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4"/>
      <c r="Z333" s="44"/>
      <c r="AA333" s="44"/>
      <c r="AB333" s="44"/>
      <c r="AC333" s="44"/>
      <c r="AD333" s="416"/>
      <c r="AE333" s="416"/>
      <c r="AF333" s="416"/>
      <c r="AG333" s="416"/>
      <c r="AH333" s="416"/>
      <c r="AI333" s="416"/>
      <c r="AJ333" s="416"/>
      <c r="AK333" s="61"/>
      <c r="AL333" s="200"/>
      <c r="AM333" s="61"/>
      <c r="AN333" s="61"/>
      <c r="AO333" s="61"/>
    </row>
    <row r="334" spans="1:41" x14ac:dyDescent="0.3">
      <c r="A334" s="43"/>
      <c r="B334" s="4"/>
      <c r="C334" s="4"/>
      <c r="D334" s="4"/>
      <c r="E334" s="4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4"/>
      <c r="Z334" s="44"/>
      <c r="AA334" s="44"/>
      <c r="AB334" s="44"/>
      <c r="AC334" s="44"/>
      <c r="AD334" s="416"/>
      <c r="AE334" s="416"/>
      <c r="AF334" s="416"/>
      <c r="AG334" s="416"/>
      <c r="AH334" s="416"/>
      <c r="AI334" s="416"/>
      <c r="AJ334" s="416"/>
      <c r="AK334" s="61"/>
      <c r="AL334" s="200"/>
      <c r="AM334" s="61"/>
      <c r="AN334" s="61"/>
      <c r="AO334" s="61"/>
    </row>
    <row r="335" spans="1:4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11"/>
      <c r="Z335" s="11"/>
      <c r="AA335" s="11"/>
      <c r="AB335" s="11"/>
      <c r="AC335" s="11"/>
      <c r="AD335" s="416"/>
      <c r="AE335" s="416"/>
      <c r="AF335" s="416"/>
      <c r="AG335" s="416"/>
      <c r="AH335" s="416"/>
      <c r="AI335" s="416"/>
      <c r="AJ335" s="416"/>
      <c r="AK335" s="61"/>
      <c r="AL335" s="200"/>
      <c r="AM335" s="61"/>
      <c r="AN335" s="61"/>
      <c r="AO335" s="61"/>
    </row>
    <row r="336" spans="1:41" x14ac:dyDescent="0.3">
      <c r="A336" s="43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63"/>
      <c r="AE336" s="63"/>
      <c r="AF336" s="63"/>
      <c r="AG336" s="63"/>
      <c r="AH336" s="63"/>
      <c r="AI336" s="63"/>
      <c r="AJ336" s="63"/>
      <c r="AK336" s="61"/>
      <c r="AL336" s="200"/>
      <c r="AM336" s="61"/>
      <c r="AN336" s="61"/>
      <c r="AO336" s="61"/>
    </row>
    <row r="337" spans="1:41" x14ac:dyDescent="0.3">
      <c r="A337" s="43"/>
      <c r="B337" s="4"/>
      <c r="C337" s="4"/>
      <c r="D337" s="4"/>
      <c r="E337" s="4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4"/>
      <c r="Z337" s="44"/>
      <c r="AA337" s="44"/>
      <c r="AB337" s="44"/>
      <c r="AC337" s="44"/>
      <c r="AD337" s="416"/>
      <c r="AE337" s="416"/>
      <c r="AF337" s="416"/>
      <c r="AG337" s="416"/>
      <c r="AH337" s="416"/>
      <c r="AI337" s="416"/>
      <c r="AJ337" s="416"/>
      <c r="AK337" s="61"/>
      <c r="AL337" s="200"/>
      <c r="AM337" s="61"/>
      <c r="AN337" s="61"/>
      <c r="AO337" s="61"/>
    </row>
    <row r="338" spans="1:41" x14ac:dyDescent="0.3">
      <c r="A338" s="43"/>
      <c r="B338" s="4"/>
      <c r="C338" s="4"/>
      <c r="D338" s="4"/>
      <c r="E338" s="4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4"/>
      <c r="Z338" s="44"/>
      <c r="AA338" s="44"/>
      <c r="AB338" s="44"/>
      <c r="AC338" s="44"/>
      <c r="AD338" s="416"/>
      <c r="AE338" s="416"/>
      <c r="AF338" s="416"/>
      <c r="AG338" s="416"/>
      <c r="AH338" s="416"/>
      <c r="AI338" s="416"/>
      <c r="AJ338" s="416"/>
      <c r="AK338" s="61"/>
      <c r="AL338" s="200"/>
      <c r="AM338" s="61"/>
      <c r="AN338" s="61"/>
      <c r="AO338" s="61"/>
    </row>
    <row r="339" spans="1:41" x14ac:dyDescent="0.3">
      <c r="A339" s="43"/>
      <c r="B339" s="4"/>
      <c r="C339" s="4"/>
      <c r="D339" s="4"/>
      <c r="E339" s="4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4"/>
      <c r="Z339" s="44"/>
      <c r="AA339" s="44"/>
      <c r="AB339" s="44"/>
      <c r="AC339" s="44"/>
      <c r="AD339" s="416"/>
      <c r="AE339" s="416"/>
      <c r="AF339" s="416"/>
      <c r="AG339" s="416"/>
      <c r="AH339" s="416"/>
      <c r="AI339" s="416"/>
      <c r="AJ339" s="416"/>
      <c r="AK339" s="61"/>
      <c r="AL339" s="200"/>
      <c r="AM339" s="61"/>
      <c r="AN339" s="61"/>
      <c r="AO339" s="61"/>
    </row>
    <row r="340" spans="1:41" x14ac:dyDescent="0.3">
      <c r="A340" s="43"/>
      <c r="B340" s="4"/>
      <c r="C340" s="4"/>
      <c r="D340" s="4"/>
      <c r="E340" s="4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4"/>
      <c r="Z340" s="44"/>
      <c r="AA340" s="44"/>
      <c r="AB340" s="44"/>
      <c r="AC340" s="44"/>
      <c r="AD340" s="416"/>
      <c r="AE340" s="416"/>
      <c r="AF340" s="416"/>
      <c r="AG340" s="416"/>
      <c r="AH340" s="416"/>
      <c r="AI340" s="416"/>
      <c r="AJ340" s="416"/>
      <c r="AK340" s="61"/>
      <c r="AL340" s="200"/>
      <c r="AM340" s="61"/>
      <c r="AN340" s="61"/>
      <c r="AO340" s="61"/>
    </row>
    <row r="341" spans="1:4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11"/>
      <c r="Z341" s="11"/>
      <c r="AA341" s="11"/>
      <c r="AB341" s="11"/>
      <c r="AC341" s="11"/>
      <c r="AD341" s="416"/>
      <c r="AE341" s="416"/>
      <c r="AF341" s="416"/>
      <c r="AG341" s="416"/>
      <c r="AH341" s="416"/>
      <c r="AI341" s="416"/>
      <c r="AJ341" s="416"/>
      <c r="AK341" s="61"/>
      <c r="AL341" s="200"/>
      <c r="AM341" s="61"/>
      <c r="AN341" s="61"/>
      <c r="AO341" s="61"/>
    </row>
    <row r="342" spans="1:41" x14ac:dyDescent="0.3">
      <c r="A342" s="43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63"/>
      <c r="AE342" s="63"/>
      <c r="AF342" s="63"/>
      <c r="AG342" s="63"/>
      <c r="AH342" s="63"/>
      <c r="AI342" s="63"/>
      <c r="AJ342" s="63"/>
      <c r="AK342" s="61"/>
      <c r="AL342" s="200"/>
      <c r="AM342" s="61"/>
      <c r="AN342" s="61"/>
      <c r="AO342" s="61"/>
    </row>
    <row r="343" spans="1:41" x14ac:dyDescent="0.3">
      <c r="A343" s="43"/>
      <c r="B343" s="4"/>
      <c r="C343" s="4"/>
      <c r="D343" s="4"/>
      <c r="E343" s="4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4"/>
      <c r="Z343" s="44"/>
      <c r="AA343" s="44"/>
      <c r="AB343" s="44"/>
      <c r="AC343" s="44"/>
      <c r="AD343" s="416"/>
      <c r="AE343" s="416"/>
      <c r="AF343" s="416"/>
      <c r="AG343" s="416"/>
      <c r="AH343" s="416"/>
      <c r="AI343" s="416"/>
      <c r="AJ343" s="416"/>
      <c r="AK343" s="61"/>
      <c r="AL343" s="200"/>
      <c r="AM343" s="61"/>
      <c r="AN343" s="61"/>
      <c r="AO343" s="61"/>
    </row>
    <row r="344" spans="1:41" x14ac:dyDescent="0.3">
      <c r="A344" s="43"/>
      <c r="B344" s="4"/>
      <c r="C344" s="4"/>
      <c r="D344" s="4"/>
      <c r="E344" s="4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4"/>
      <c r="Z344" s="44"/>
      <c r="AA344" s="44"/>
      <c r="AB344" s="44"/>
      <c r="AC344" s="44"/>
      <c r="AD344" s="416"/>
      <c r="AE344" s="416"/>
      <c r="AF344" s="416"/>
      <c r="AG344" s="416"/>
      <c r="AH344" s="416"/>
      <c r="AI344" s="416"/>
      <c r="AJ344" s="416"/>
      <c r="AK344" s="61"/>
      <c r="AL344" s="200"/>
      <c r="AM344" s="61"/>
      <c r="AN344" s="61"/>
      <c r="AO344" s="61"/>
    </row>
    <row r="345" spans="1:41" x14ac:dyDescent="0.3">
      <c r="A345" s="43"/>
      <c r="B345" s="4"/>
      <c r="C345" s="4"/>
      <c r="D345" s="4"/>
      <c r="E345" s="4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4"/>
      <c r="Z345" s="44"/>
      <c r="AA345" s="44"/>
      <c r="AB345" s="44"/>
      <c r="AC345" s="44"/>
      <c r="AD345" s="416"/>
      <c r="AE345" s="416"/>
      <c r="AF345" s="416"/>
      <c r="AG345" s="416"/>
      <c r="AH345" s="416"/>
      <c r="AI345" s="416"/>
      <c r="AJ345" s="416"/>
      <c r="AK345" s="61"/>
      <c r="AL345" s="200"/>
      <c r="AM345" s="61"/>
      <c r="AN345" s="61"/>
      <c r="AO345" s="61"/>
    </row>
    <row r="346" spans="1:41" x14ac:dyDescent="0.3">
      <c r="A346" s="43"/>
      <c r="B346" s="4"/>
      <c r="C346" s="4"/>
      <c r="D346" s="4"/>
      <c r="E346" s="4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4"/>
      <c r="Z346" s="44"/>
      <c r="AA346" s="44"/>
      <c r="AB346" s="44"/>
      <c r="AC346" s="44"/>
      <c r="AD346" s="416"/>
      <c r="AE346" s="416"/>
      <c r="AF346" s="416"/>
      <c r="AG346" s="416"/>
      <c r="AH346" s="416"/>
      <c r="AI346" s="416"/>
      <c r="AJ346" s="416"/>
      <c r="AK346" s="61"/>
      <c r="AL346" s="200"/>
      <c r="AM346" s="61"/>
      <c r="AN346" s="61"/>
      <c r="AO346" s="61"/>
    </row>
    <row r="347" spans="1:41" x14ac:dyDescent="0.3">
      <c r="A347" s="43"/>
      <c r="B347" s="4"/>
      <c r="C347" s="4"/>
      <c r="D347" s="4"/>
      <c r="E347" s="4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4"/>
      <c r="Z347" s="44"/>
      <c r="AA347" s="44"/>
      <c r="AB347" s="44"/>
      <c r="AC347" s="44"/>
      <c r="AD347" s="416"/>
      <c r="AE347" s="416"/>
      <c r="AF347" s="416"/>
      <c r="AG347" s="416"/>
      <c r="AH347" s="416"/>
      <c r="AI347" s="416"/>
      <c r="AJ347" s="416"/>
      <c r="AK347" s="61"/>
      <c r="AL347" s="200"/>
      <c r="AM347" s="61"/>
      <c r="AN347" s="61"/>
      <c r="AO347" s="61"/>
    </row>
    <row r="348" spans="1:41" x14ac:dyDescent="0.3">
      <c r="A348" s="43"/>
      <c r="B348" s="4"/>
      <c r="C348" s="4"/>
      <c r="D348" s="4"/>
      <c r="E348" s="4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4"/>
      <c r="Z348" s="44"/>
      <c r="AA348" s="44"/>
      <c r="AB348" s="44"/>
      <c r="AC348" s="44"/>
      <c r="AD348" s="416"/>
      <c r="AE348" s="416"/>
      <c r="AF348" s="416"/>
      <c r="AG348" s="416"/>
      <c r="AH348" s="416"/>
      <c r="AI348" s="416"/>
      <c r="AJ348" s="416"/>
      <c r="AK348" s="61"/>
      <c r="AL348" s="200"/>
      <c r="AM348" s="61"/>
      <c r="AN348" s="61"/>
      <c r="AO348" s="61"/>
    </row>
    <row r="349" spans="1:41" x14ac:dyDescent="0.3">
      <c r="A349" s="43"/>
      <c r="B349" s="4"/>
      <c r="C349" s="4"/>
      <c r="D349" s="4"/>
      <c r="E349" s="4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4"/>
      <c r="Z349" s="44"/>
      <c r="AA349" s="44"/>
      <c r="AB349" s="44"/>
      <c r="AC349" s="44"/>
      <c r="AD349" s="416"/>
      <c r="AE349" s="416"/>
      <c r="AF349" s="416"/>
      <c r="AG349" s="416"/>
      <c r="AH349" s="416"/>
      <c r="AI349" s="416"/>
      <c r="AJ349" s="416"/>
      <c r="AK349" s="61"/>
      <c r="AL349" s="200"/>
      <c r="AM349" s="61"/>
      <c r="AN349" s="61"/>
      <c r="AO349" s="61"/>
    </row>
    <row r="350" spans="1:41" x14ac:dyDescent="0.3">
      <c r="A350" s="43"/>
      <c r="B350" s="4"/>
      <c r="C350" s="4"/>
      <c r="D350" s="4"/>
      <c r="E350" s="4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4"/>
      <c r="Z350" s="44"/>
      <c r="AA350" s="44"/>
      <c r="AB350" s="44"/>
      <c r="AC350" s="44"/>
      <c r="AD350" s="416"/>
      <c r="AE350" s="416"/>
      <c r="AF350" s="416"/>
      <c r="AG350" s="416"/>
      <c r="AH350" s="416"/>
      <c r="AI350" s="416"/>
      <c r="AJ350" s="416"/>
      <c r="AK350" s="61"/>
      <c r="AL350" s="200"/>
      <c r="AM350" s="61"/>
      <c r="AN350" s="61"/>
      <c r="AO350" s="61"/>
    </row>
    <row r="351" spans="1:4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11"/>
      <c r="Z351" s="11"/>
      <c r="AA351" s="11"/>
      <c r="AB351" s="11"/>
      <c r="AC351" s="11"/>
      <c r="AD351" s="416"/>
      <c r="AE351" s="416"/>
      <c r="AF351" s="416"/>
      <c r="AG351" s="416"/>
      <c r="AH351" s="416"/>
      <c r="AI351" s="416"/>
      <c r="AJ351" s="416"/>
      <c r="AK351" s="61"/>
      <c r="AL351" s="200"/>
      <c r="AM351" s="61"/>
      <c r="AN351" s="61"/>
      <c r="AO351" s="61"/>
    </row>
    <row r="352" spans="1:41" x14ac:dyDescent="0.3">
      <c r="A352" s="43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63"/>
      <c r="AE352" s="63"/>
      <c r="AF352" s="63"/>
      <c r="AG352" s="63"/>
      <c r="AH352" s="63"/>
      <c r="AI352" s="63"/>
      <c r="AJ352" s="63"/>
      <c r="AK352" s="61"/>
      <c r="AL352" s="200"/>
      <c r="AM352" s="61"/>
      <c r="AN352" s="61"/>
      <c r="AO352" s="61"/>
    </row>
    <row r="353" spans="1:41" x14ac:dyDescent="0.3">
      <c r="A353" s="43"/>
      <c r="B353" s="4"/>
      <c r="C353" s="4"/>
      <c r="D353" s="4"/>
      <c r="E353" s="4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4"/>
      <c r="Z353" s="44"/>
      <c r="AA353" s="44"/>
      <c r="AB353" s="44"/>
      <c r="AC353" s="44"/>
      <c r="AD353" s="416"/>
      <c r="AE353" s="416"/>
      <c r="AF353" s="416"/>
      <c r="AG353" s="416"/>
      <c r="AH353" s="416"/>
      <c r="AI353" s="416"/>
      <c r="AJ353" s="416"/>
      <c r="AK353" s="61"/>
      <c r="AL353" s="200"/>
      <c r="AM353" s="61"/>
      <c r="AN353" s="61"/>
      <c r="AO353" s="61"/>
    </row>
    <row r="354" spans="1:41" x14ac:dyDescent="0.3">
      <c r="A354" s="43"/>
      <c r="B354" s="4"/>
      <c r="C354" s="4"/>
      <c r="D354" s="4"/>
      <c r="E354" s="4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4"/>
      <c r="Z354" s="44"/>
      <c r="AA354" s="44"/>
      <c r="AB354" s="44"/>
      <c r="AC354" s="44"/>
      <c r="AD354" s="416"/>
      <c r="AE354" s="416"/>
      <c r="AF354" s="416"/>
      <c r="AG354" s="416"/>
      <c r="AH354" s="416"/>
      <c r="AI354" s="416"/>
      <c r="AJ354" s="416"/>
      <c r="AK354" s="61"/>
      <c r="AL354" s="200"/>
      <c r="AM354" s="61"/>
      <c r="AN354" s="61"/>
      <c r="AO354" s="61"/>
    </row>
    <row r="355" spans="1:41" x14ac:dyDescent="0.3">
      <c r="A355" s="43"/>
      <c r="B355" s="4"/>
      <c r="C355" s="4"/>
      <c r="D355" s="4"/>
      <c r="E355" s="4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4"/>
      <c r="Z355" s="44"/>
      <c r="AA355" s="44"/>
      <c r="AB355" s="44"/>
      <c r="AC355" s="44"/>
      <c r="AD355" s="416"/>
      <c r="AE355" s="416"/>
      <c r="AF355" s="416"/>
      <c r="AG355" s="416"/>
      <c r="AH355" s="416"/>
      <c r="AI355" s="416"/>
      <c r="AJ355" s="416"/>
      <c r="AK355" s="61"/>
      <c r="AL355" s="200"/>
      <c r="AM355" s="61"/>
      <c r="AN355" s="61"/>
      <c r="AO355" s="61"/>
    </row>
    <row r="356" spans="1:4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11"/>
      <c r="Z356" s="11"/>
      <c r="AA356" s="11"/>
      <c r="AB356" s="11"/>
      <c r="AC356" s="11"/>
      <c r="AD356" s="416"/>
      <c r="AE356" s="416"/>
      <c r="AF356" s="416"/>
      <c r="AG356" s="416"/>
      <c r="AH356" s="416"/>
      <c r="AI356" s="416"/>
      <c r="AJ356" s="416"/>
      <c r="AK356" s="61"/>
      <c r="AL356" s="200"/>
      <c r="AM356" s="61"/>
      <c r="AN356" s="61"/>
      <c r="AO356" s="61"/>
    </row>
    <row r="357" spans="1:41" x14ac:dyDescent="0.3">
      <c r="A357" s="43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63"/>
      <c r="AE357" s="63"/>
      <c r="AF357" s="63"/>
      <c r="AG357" s="63"/>
      <c r="AH357" s="63"/>
      <c r="AI357" s="63"/>
      <c r="AJ357" s="63"/>
      <c r="AK357" s="61"/>
      <c r="AL357" s="200"/>
      <c r="AM357" s="61"/>
      <c r="AN357" s="61"/>
      <c r="AO357" s="61"/>
    </row>
    <row r="358" spans="1:41" x14ac:dyDescent="0.3">
      <c r="A358" s="43"/>
      <c r="B358" s="4"/>
      <c r="C358" s="4"/>
      <c r="D358" s="4"/>
      <c r="E358" s="4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4"/>
      <c r="Z358" s="44"/>
      <c r="AA358" s="44"/>
      <c r="AB358" s="44"/>
      <c r="AC358" s="44"/>
      <c r="AD358" s="416"/>
      <c r="AE358" s="416"/>
      <c r="AF358" s="416"/>
      <c r="AG358" s="416"/>
      <c r="AH358" s="416"/>
      <c r="AI358" s="416"/>
      <c r="AJ358" s="416"/>
      <c r="AK358" s="61"/>
      <c r="AL358" s="200"/>
      <c r="AM358" s="61"/>
      <c r="AN358" s="61"/>
      <c r="AO358" s="61"/>
    </row>
    <row r="359" spans="1:41" x14ac:dyDescent="0.3">
      <c r="A359" s="43"/>
      <c r="B359" s="4"/>
      <c r="C359" s="4"/>
      <c r="D359" s="4"/>
      <c r="E359" s="4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4"/>
      <c r="Z359" s="44"/>
      <c r="AA359" s="44"/>
      <c r="AB359" s="44"/>
      <c r="AC359" s="44"/>
      <c r="AD359" s="416"/>
      <c r="AE359" s="416"/>
      <c r="AF359" s="416"/>
      <c r="AG359" s="416"/>
      <c r="AH359" s="416"/>
      <c r="AI359" s="416"/>
      <c r="AJ359" s="416"/>
      <c r="AK359" s="61"/>
      <c r="AL359" s="200"/>
      <c r="AM359" s="61"/>
      <c r="AN359" s="61"/>
      <c r="AO359" s="61"/>
    </row>
    <row r="360" spans="1:41" x14ac:dyDescent="0.3">
      <c r="A360" s="43"/>
      <c r="B360" s="4"/>
      <c r="C360" s="4"/>
      <c r="D360" s="4"/>
      <c r="E360" s="4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4"/>
      <c r="Z360" s="44"/>
      <c r="AA360" s="44"/>
      <c r="AB360" s="44"/>
      <c r="AC360" s="44"/>
      <c r="AD360" s="416"/>
      <c r="AE360" s="416"/>
      <c r="AF360" s="416"/>
      <c r="AG360" s="416"/>
      <c r="AH360" s="416"/>
      <c r="AI360" s="416"/>
      <c r="AJ360" s="416"/>
      <c r="AK360" s="61"/>
      <c r="AL360" s="200"/>
      <c r="AM360" s="61"/>
      <c r="AN360" s="61"/>
      <c r="AO360" s="61"/>
    </row>
    <row r="361" spans="1:41" x14ac:dyDescent="0.3">
      <c r="A361" s="43"/>
      <c r="B361" s="4"/>
      <c r="C361" s="4"/>
      <c r="D361" s="4"/>
      <c r="E361" s="4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4"/>
      <c r="Z361" s="44"/>
      <c r="AA361" s="44"/>
      <c r="AB361" s="44"/>
      <c r="AC361" s="44"/>
      <c r="AD361" s="416"/>
      <c r="AE361" s="416"/>
      <c r="AF361" s="416"/>
      <c r="AG361" s="416"/>
      <c r="AH361" s="416"/>
      <c r="AI361" s="416"/>
      <c r="AJ361" s="416"/>
      <c r="AK361" s="61"/>
      <c r="AL361" s="200"/>
      <c r="AM361" s="61"/>
      <c r="AN361" s="61"/>
      <c r="AO361" s="61"/>
    </row>
    <row r="362" spans="1:41" x14ac:dyDescent="0.3">
      <c r="A362" s="43"/>
      <c r="B362" s="4"/>
      <c r="C362" s="4"/>
      <c r="D362" s="4"/>
      <c r="E362" s="4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4"/>
      <c r="Z362" s="44"/>
      <c r="AA362" s="44"/>
      <c r="AB362" s="44"/>
      <c r="AC362" s="44"/>
      <c r="AD362" s="416"/>
      <c r="AE362" s="416"/>
      <c r="AF362" s="416"/>
      <c r="AG362" s="416"/>
      <c r="AH362" s="416"/>
      <c r="AI362" s="416"/>
      <c r="AJ362" s="416"/>
      <c r="AK362" s="61"/>
      <c r="AL362" s="200"/>
      <c r="AM362" s="61"/>
      <c r="AN362" s="61"/>
      <c r="AO362" s="61"/>
    </row>
    <row r="363" spans="1:41" x14ac:dyDescent="0.3">
      <c r="A363" s="43"/>
      <c r="B363" s="4"/>
      <c r="C363" s="4"/>
      <c r="D363" s="4"/>
      <c r="E363" s="4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4"/>
      <c r="Z363" s="44"/>
      <c r="AA363" s="44"/>
      <c r="AB363" s="44"/>
      <c r="AC363" s="44"/>
      <c r="AD363" s="416"/>
      <c r="AE363" s="416"/>
      <c r="AF363" s="416"/>
      <c r="AG363" s="416"/>
      <c r="AH363" s="416"/>
      <c r="AI363" s="416"/>
      <c r="AJ363" s="416"/>
      <c r="AK363" s="61"/>
      <c r="AL363" s="200"/>
      <c r="AM363" s="61"/>
      <c r="AN363" s="61"/>
      <c r="AO363" s="61"/>
    </row>
    <row r="364" spans="1:41" x14ac:dyDescent="0.3">
      <c r="A364" s="43"/>
      <c r="B364" s="4"/>
      <c r="C364" s="4"/>
      <c r="D364" s="4"/>
      <c r="E364" s="4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4"/>
      <c r="Z364" s="44"/>
      <c r="AA364" s="44"/>
      <c r="AB364" s="44"/>
      <c r="AC364" s="44"/>
      <c r="AD364" s="416"/>
      <c r="AE364" s="416"/>
      <c r="AF364" s="416"/>
      <c r="AG364" s="416"/>
      <c r="AH364" s="416"/>
      <c r="AI364" s="416"/>
      <c r="AJ364" s="416"/>
      <c r="AK364" s="61"/>
      <c r="AL364" s="200"/>
      <c r="AM364" s="61"/>
      <c r="AN364" s="61"/>
      <c r="AO364" s="61"/>
    </row>
    <row r="365" spans="1:41" x14ac:dyDescent="0.3">
      <c r="A365" s="43"/>
      <c r="B365" s="4"/>
      <c r="C365" s="4"/>
      <c r="D365" s="4"/>
      <c r="E365" s="4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4"/>
      <c r="Z365" s="44"/>
      <c r="AA365" s="44"/>
      <c r="AB365" s="44"/>
      <c r="AC365" s="44"/>
      <c r="AD365" s="416"/>
      <c r="AE365" s="416"/>
      <c r="AF365" s="416"/>
      <c r="AG365" s="416"/>
      <c r="AH365" s="416"/>
      <c r="AI365" s="416"/>
      <c r="AJ365" s="416"/>
      <c r="AK365" s="61"/>
      <c r="AL365" s="200"/>
      <c r="AM365" s="61"/>
      <c r="AN365" s="61"/>
      <c r="AO365" s="61"/>
    </row>
    <row r="366" spans="1:4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11"/>
      <c r="Z366" s="11"/>
      <c r="AA366" s="11"/>
      <c r="AB366" s="11"/>
      <c r="AC366" s="11"/>
      <c r="AD366" s="416"/>
      <c r="AE366" s="416"/>
      <c r="AF366" s="416"/>
      <c r="AG366" s="416"/>
      <c r="AH366" s="416"/>
      <c r="AI366" s="416"/>
      <c r="AJ366" s="416"/>
      <c r="AK366" s="61"/>
      <c r="AL366" s="200"/>
      <c r="AM366" s="61"/>
      <c r="AN366" s="61"/>
      <c r="AO366" s="61"/>
    </row>
    <row r="367" spans="1:41" x14ac:dyDescent="0.3">
      <c r="A367" s="43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63"/>
      <c r="AE367" s="63"/>
      <c r="AF367" s="63"/>
      <c r="AG367" s="63"/>
      <c r="AH367" s="63"/>
      <c r="AI367" s="63"/>
      <c r="AJ367" s="63"/>
      <c r="AK367" s="61"/>
      <c r="AL367" s="200"/>
      <c r="AM367" s="61"/>
      <c r="AN367" s="61"/>
      <c r="AO367" s="61"/>
    </row>
    <row r="368" spans="1:41" x14ac:dyDescent="0.3">
      <c r="A368" s="43"/>
      <c r="B368" s="4"/>
      <c r="C368" s="4"/>
      <c r="D368" s="4"/>
      <c r="E368" s="4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4"/>
      <c r="Z368" s="44"/>
      <c r="AA368" s="44"/>
      <c r="AB368" s="44"/>
      <c r="AC368" s="44"/>
      <c r="AD368" s="416"/>
      <c r="AE368" s="416"/>
      <c r="AF368" s="416"/>
      <c r="AG368" s="416"/>
      <c r="AH368" s="416"/>
      <c r="AI368" s="416"/>
      <c r="AJ368" s="416"/>
      <c r="AK368" s="61"/>
      <c r="AL368" s="200"/>
      <c r="AM368" s="61"/>
      <c r="AN368" s="61"/>
      <c r="AO368" s="61"/>
    </row>
    <row r="369" spans="1:41" x14ac:dyDescent="0.3">
      <c r="A369" s="43"/>
      <c r="B369" s="4"/>
      <c r="C369" s="4"/>
      <c r="D369" s="4"/>
      <c r="E369" s="4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4"/>
      <c r="Z369" s="44"/>
      <c r="AA369" s="44"/>
      <c r="AB369" s="44"/>
      <c r="AC369" s="44"/>
      <c r="AD369" s="416"/>
      <c r="AE369" s="416"/>
      <c r="AF369" s="416"/>
      <c r="AG369" s="416"/>
      <c r="AH369" s="416"/>
      <c r="AI369" s="416"/>
      <c r="AJ369" s="416"/>
      <c r="AK369" s="61"/>
      <c r="AL369" s="200"/>
      <c r="AM369" s="61"/>
      <c r="AN369" s="61"/>
      <c r="AO369" s="61"/>
    </row>
    <row r="370" spans="1:41" x14ac:dyDescent="0.3">
      <c r="A370" s="43"/>
      <c r="B370" s="4"/>
      <c r="C370" s="4"/>
      <c r="D370" s="4"/>
      <c r="E370" s="4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4"/>
      <c r="Z370" s="44"/>
      <c r="AA370" s="44"/>
      <c r="AB370" s="44"/>
      <c r="AC370" s="44"/>
      <c r="AD370" s="416"/>
      <c r="AE370" s="416"/>
      <c r="AF370" s="416"/>
      <c r="AG370" s="416"/>
      <c r="AH370" s="416"/>
      <c r="AI370" s="416"/>
      <c r="AJ370" s="416"/>
      <c r="AK370" s="61"/>
      <c r="AL370" s="200"/>
      <c r="AM370" s="61"/>
      <c r="AN370" s="61"/>
      <c r="AO370" s="61"/>
    </row>
    <row r="371" spans="1:41" x14ac:dyDescent="0.3">
      <c r="A371" s="43"/>
      <c r="B371" s="4"/>
      <c r="C371" s="4"/>
      <c r="D371" s="4"/>
      <c r="E371" s="4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4"/>
      <c r="Z371" s="44"/>
      <c r="AA371" s="44"/>
      <c r="AB371" s="44"/>
      <c r="AC371" s="44"/>
      <c r="AD371" s="416"/>
      <c r="AE371" s="416"/>
      <c r="AF371" s="416"/>
      <c r="AG371" s="416"/>
      <c r="AH371" s="416"/>
      <c r="AI371" s="416"/>
      <c r="AJ371" s="416"/>
      <c r="AK371" s="61"/>
      <c r="AL371" s="200"/>
      <c r="AM371" s="61"/>
      <c r="AN371" s="61"/>
      <c r="AO371" s="61"/>
    </row>
    <row r="372" spans="1:41" x14ac:dyDescent="0.3">
      <c r="A372" s="43"/>
      <c r="B372" s="4"/>
      <c r="C372" s="4"/>
      <c r="D372" s="4"/>
      <c r="E372" s="4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4"/>
      <c r="Z372" s="44"/>
      <c r="AA372" s="44"/>
      <c r="AB372" s="44"/>
      <c r="AC372" s="44"/>
      <c r="AD372" s="416"/>
      <c r="AE372" s="416"/>
      <c r="AF372" s="416"/>
      <c r="AG372" s="416"/>
      <c r="AH372" s="416"/>
      <c r="AI372" s="416"/>
      <c r="AJ372" s="416"/>
      <c r="AK372" s="61"/>
      <c r="AL372" s="200"/>
      <c r="AM372" s="61"/>
      <c r="AN372" s="61"/>
      <c r="AO372" s="61"/>
    </row>
    <row r="373" spans="1:41" x14ac:dyDescent="0.3">
      <c r="A373" s="43"/>
      <c r="B373" s="4"/>
      <c r="C373" s="4"/>
      <c r="D373" s="4"/>
      <c r="E373" s="4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4"/>
      <c r="Z373" s="44"/>
      <c r="AA373" s="44"/>
      <c r="AB373" s="44"/>
      <c r="AC373" s="44"/>
      <c r="AD373" s="416"/>
      <c r="AE373" s="416"/>
      <c r="AF373" s="416"/>
      <c r="AG373" s="416"/>
      <c r="AH373" s="416"/>
      <c r="AI373" s="416"/>
      <c r="AJ373" s="416"/>
      <c r="AK373" s="61"/>
      <c r="AL373" s="200"/>
      <c r="AM373" s="61"/>
      <c r="AN373" s="61"/>
      <c r="AO373" s="61"/>
    </row>
    <row r="374" spans="1:41" x14ac:dyDescent="0.3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63"/>
      <c r="AE374" s="63"/>
      <c r="AF374" s="63"/>
      <c r="AG374" s="63"/>
      <c r="AH374" s="63"/>
      <c r="AI374" s="63"/>
      <c r="AJ374" s="63"/>
      <c r="AK374" s="61"/>
      <c r="AL374" s="200"/>
      <c r="AM374" s="61"/>
      <c r="AN374" s="61"/>
      <c r="AO374" s="61"/>
    </row>
    <row r="375" spans="1:41" x14ac:dyDescent="0.3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63"/>
      <c r="AE375" s="63"/>
      <c r="AF375" s="63"/>
      <c r="AG375" s="63"/>
      <c r="AH375" s="63"/>
      <c r="AI375" s="63"/>
      <c r="AJ375" s="63"/>
      <c r="AK375" s="61"/>
      <c r="AL375" s="200"/>
      <c r="AM375" s="61"/>
      <c r="AN375" s="61"/>
      <c r="AO375" s="61"/>
    </row>
    <row r="376" spans="1:41" ht="16.2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60"/>
      <c r="AE376" s="60"/>
      <c r="AF376" s="60"/>
      <c r="AG376" s="60"/>
      <c r="AH376" s="60"/>
      <c r="AI376" s="60"/>
      <c r="AJ376" s="60"/>
      <c r="AK376" s="61"/>
      <c r="AL376" s="200"/>
      <c r="AM376" s="61"/>
      <c r="AN376" s="61"/>
      <c r="AO376" s="61"/>
    </row>
    <row r="377" spans="1:41" x14ac:dyDescent="0.3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62"/>
      <c r="AE377" s="65"/>
      <c r="AF377" s="65"/>
      <c r="AG377" s="65"/>
      <c r="AH377" s="65"/>
      <c r="AI377" s="65"/>
      <c r="AJ377" s="65"/>
      <c r="AK377" s="61"/>
      <c r="AL377" s="200"/>
      <c r="AM377" s="61"/>
      <c r="AN377" s="61"/>
      <c r="AO377" s="61"/>
    </row>
    <row r="378" spans="1:41" x14ac:dyDescent="0.3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40"/>
      <c r="X378" s="40"/>
      <c r="Y378" s="40"/>
      <c r="Z378" s="40"/>
      <c r="AA378" s="40"/>
      <c r="AB378" s="40"/>
      <c r="AC378" s="40"/>
      <c r="AD378" s="62"/>
      <c r="AE378" s="62"/>
      <c r="AF378" s="62"/>
      <c r="AG378" s="62"/>
      <c r="AH378" s="62"/>
      <c r="AI378" s="62"/>
      <c r="AJ378" s="62"/>
      <c r="AK378" s="61"/>
      <c r="AL378" s="200"/>
      <c r="AM378" s="61"/>
      <c r="AN378" s="61"/>
      <c r="AO378" s="61"/>
    </row>
    <row r="379" spans="1:41" x14ac:dyDescent="0.3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63"/>
      <c r="AE379" s="63"/>
      <c r="AF379" s="63"/>
      <c r="AG379" s="63"/>
      <c r="AH379" s="63"/>
      <c r="AI379" s="63"/>
      <c r="AJ379" s="63"/>
      <c r="AK379" s="61"/>
      <c r="AL379" s="200"/>
      <c r="AM379" s="61"/>
      <c r="AN379" s="61"/>
      <c r="AO379" s="61"/>
    </row>
    <row r="380" spans="1:41" x14ac:dyDescent="0.3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4"/>
      <c r="X380" s="44"/>
      <c r="Y380" s="44"/>
      <c r="Z380" s="44"/>
      <c r="AA380" s="44"/>
      <c r="AB380" s="44"/>
      <c r="AC380" s="44"/>
      <c r="AD380" s="66"/>
      <c r="AE380" s="63"/>
      <c r="AF380" s="63"/>
      <c r="AG380" s="63"/>
      <c r="AH380" s="63"/>
      <c r="AI380" s="63"/>
      <c r="AJ380" s="63"/>
      <c r="AK380" s="61"/>
      <c r="AL380" s="200"/>
      <c r="AM380" s="61"/>
      <c r="AN380" s="61"/>
      <c r="AO380" s="61"/>
    </row>
    <row r="381" spans="1:4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64"/>
      <c r="AE381" s="64"/>
      <c r="AF381" s="64"/>
      <c r="AG381" s="64"/>
      <c r="AH381" s="64"/>
      <c r="AI381" s="64"/>
      <c r="AJ381" s="64"/>
      <c r="AK381" s="61"/>
      <c r="AL381" s="200"/>
      <c r="AM381" s="61"/>
      <c r="AN381" s="61"/>
      <c r="AO381" s="61"/>
    </row>
    <row r="382" spans="1:4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67"/>
      <c r="AE382" s="67"/>
      <c r="AF382" s="67"/>
      <c r="AG382" s="67"/>
      <c r="AH382" s="67"/>
      <c r="AI382" s="67"/>
      <c r="AJ382" s="67"/>
      <c r="AK382" s="61"/>
      <c r="AL382" s="200"/>
      <c r="AM382" s="61"/>
      <c r="AN382" s="61"/>
      <c r="AO382" s="61"/>
    </row>
    <row r="383" spans="1:41" x14ac:dyDescent="0.3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63"/>
      <c r="AE383" s="63"/>
      <c r="AF383" s="63"/>
      <c r="AG383" s="63"/>
      <c r="AH383" s="63"/>
      <c r="AI383" s="63"/>
      <c r="AJ383" s="63"/>
      <c r="AK383" s="61"/>
      <c r="AL383" s="200"/>
      <c r="AM383" s="61"/>
      <c r="AN383" s="61"/>
      <c r="AO383" s="61"/>
    </row>
    <row r="384" spans="1:41" ht="16.2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60"/>
      <c r="AE384" s="60"/>
      <c r="AF384" s="60"/>
      <c r="AG384" s="60"/>
      <c r="AH384" s="60"/>
      <c r="AI384" s="60"/>
      <c r="AJ384" s="60"/>
      <c r="AK384" s="61"/>
      <c r="AL384" s="200"/>
      <c r="AM384" s="61"/>
      <c r="AN384" s="61"/>
      <c r="AO384" s="61"/>
    </row>
    <row r="385" spans="1:41" x14ac:dyDescent="0.3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62"/>
      <c r="AE385" s="65"/>
      <c r="AF385" s="65"/>
      <c r="AG385" s="65"/>
      <c r="AH385" s="65"/>
      <c r="AI385" s="65"/>
      <c r="AJ385" s="65"/>
      <c r="AK385" s="61"/>
      <c r="AL385" s="200"/>
      <c r="AM385" s="61"/>
      <c r="AN385" s="61"/>
      <c r="AO385" s="61"/>
    </row>
    <row r="386" spans="1:41" x14ac:dyDescent="0.3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62"/>
      <c r="AE386" s="62"/>
      <c r="AF386" s="62"/>
      <c r="AG386" s="62"/>
      <c r="AH386" s="62"/>
      <c r="AI386" s="62"/>
      <c r="AJ386" s="62"/>
      <c r="AK386" s="61"/>
      <c r="AL386" s="200"/>
      <c r="AM386" s="61"/>
      <c r="AN386" s="61"/>
      <c r="AO386" s="61"/>
    </row>
    <row r="387" spans="1:41" x14ac:dyDescent="0.3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63"/>
      <c r="AE387" s="63"/>
      <c r="AF387" s="63"/>
      <c r="AG387" s="63"/>
      <c r="AH387" s="63"/>
      <c r="AI387" s="63"/>
      <c r="AJ387" s="63"/>
      <c r="AK387" s="61"/>
      <c r="AL387" s="200"/>
      <c r="AM387" s="61"/>
      <c r="AN387" s="61"/>
      <c r="AO387" s="61"/>
    </row>
    <row r="388" spans="1:41" x14ac:dyDescent="0.3">
      <c r="A388" s="42"/>
      <c r="B388" s="42"/>
      <c r="C388" s="42"/>
      <c r="D388" s="42"/>
      <c r="E388" s="42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66"/>
      <c r="AE388" s="63"/>
      <c r="AF388" s="63"/>
      <c r="AG388" s="63"/>
      <c r="AH388" s="63"/>
      <c r="AI388" s="63"/>
      <c r="AJ388" s="63"/>
      <c r="AK388" s="61"/>
      <c r="AL388" s="200"/>
      <c r="AM388" s="61"/>
      <c r="AN388" s="61"/>
      <c r="AO388" s="61"/>
    </row>
    <row r="389" spans="1:41" ht="16.2" x14ac:dyDescent="0.3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60"/>
      <c r="AE389" s="60"/>
      <c r="AF389" s="60"/>
      <c r="AG389" s="60"/>
      <c r="AH389" s="60"/>
      <c r="AI389" s="60"/>
      <c r="AJ389" s="60"/>
      <c r="AK389" s="61"/>
      <c r="AL389" s="200"/>
      <c r="AM389" s="61"/>
      <c r="AN389" s="61"/>
      <c r="AO389" s="61"/>
    </row>
    <row r="390" spans="1:41" x14ac:dyDescent="0.3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65"/>
      <c r="AE390" s="62"/>
      <c r="AF390" s="62"/>
      <c r="AG390" s="62"/>
      <c r="AH390" s="62"/>
      <c r="AI390" s="62"/>
      <c r="AJ390" s="62"/>
      <c r="AK390" s="61"/>
      <c r="AL390" s="200"/>
      <c r="AM390" s="61"/>
      <c r="AN390" s="61"/>
      <c r="AO390" s="61"/>
    </row>
    <row r="391" spans="1:41" x14ac:dyDescent="0.3">
      <c r="A391" s="39"/>
      <c r="B391" s="39"/>
      <c r="C391" s="39"/>
      <c r="D391" s="39"/>
      <c r="E391" s="39"/>
      <c r="F391" s="39"/>
      <c r="G391" s="39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39"/>
      <c r="W391" s="39"/>
      <c r="X391" s="39"/>
      <c r="Y391" s="39"/>
      <c r="Z391" s="39"/>
      <c r="AA391" s="39"/>
      <c r="AB391" s="39"/>
      <c r="AC391" s="39"/>
      <c r="AD391" s="62"/>
      <c r="AE391" s="62"/>
      <c r="AF391" s="62"/>
      <c r="AG391" s="62"/>
      <c r="AH391" s="62"/>
      <c r="AI391" s="62"/>
      <c r="AJ391" s="62"/>
      <c r="AK391" s="61"/>
      <c r="AL391" s="200"/>
      <c r="AM391" s="61"/>
      <c r="AN391" s="61"/>
      <c r="AO391" s="61"/>
    </row>
    <row r="392" spans="1:41" x14ac:dyDescent="0.3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63"/>
      <c r="AE392" s="63"/>
      <c r="AF392" s="63"/>
      <c r="AG392" s="63"/>
      <c r="AH392" s="63"/>
      <c r="AI392" s="63"/>
      <c r="AJ392" s="63"/>
      <c r="AK392" s="61"/>
      <c r="AL392" s="200"/>
      <c r="AM392" s="61"/>
      <c r="AN392" s="61"/>
      <c r="AO392" s="61"/>
    </row>
    <row r="393" spans="1:41" x14ac:dyDescent="0.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16"/>
      <c r="AE393" s="416"/>
      <c r="AF393" s="416"/>
      <c r="AG393" s="416"/>
      <c r="AH393" s="416"/>
      <c r="AI393" s="416"/>
      <c r="AJ393" s="416"/>
      <c r="AK393" s="61"/>
      <c r="AL393" s="200"/>
      <c r="AM393" s="61"/>
      <c r="AN393" s="61"/>
      <c r="AO393" s="61"/>
    </row>
    <row r="394" spans="1:41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16"/>
      <c r="AE394" s="416"/>
      <c r="AF394" s="416"/>
      <c r="AG394" s="416"/>
      <c r="AH394" s="416"/>
      <c r="AI394" s="416"/>
      <c r="AJ394" s="416"/>
      <c r="AK394" s="61"/>
      <c r="AL394" s="200"/>
      <c r="AM394" s="61"/>
      <c r="AN394" s="61"/>
      <c r="AO394" s="61"/>
    </row>
    <row r="395" spans="1:41" x14ac:dyDescent="0.3">
      <c r="A395" s="42"/>
      <c r="B395" s="42"/>
      <c r="C395" s="42"/>
      <c r="D395" s="4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16"/>
      <c r="AE395" s="416"/>
      <c r="AF395" s="416"/>
      <c r="AG395" s="416"/>
      <c r="AH395" s="416"/>
      <c r="AI395" s="416"/>
      <c r="AJ395" s="416"/>
      <c r="AK395" s="61"/>
      <c r="AL395" s="200"/>
      <c r="AM395" s="61"/>
      <c r="AN395" s="61"/>
      <c r="AO395" s="61"/>
    </row>
    <row r="396" spans="1:4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16"/>
      <c r="AE396" s="416"/>
      <c r="AF396" s="416"/>
      <c r="AG396" s="416"/>
      <c r="AH396" s="416"/>
      <c r="AI396" s="416"/>
      <c r="AJ396" s="416"/>
      <c r="AK396" s="61"/>
      <c r="AL396" s="200"/>
      <c r="AM396" s="61"/>
      <c r="AN396" s="61"/>
      <c r="AO396" s="61"/>
    </row>
    <row r="397" spans="1:4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415"/>
      <c r="AE397" s="415"/>
      <c r="AF397" s="415"/>
      <c r="AG397" s="415"/>
      <c r="AH397" s="415"/>
      <c r="AI397" s="415"/>
      <c r="AJ397" s="415"/>
      <c r="AK397" s="61"/>
      <c r="AL397" s="200"/>
      <c r="AM397" s="61"/>
      <c r="AN397" s="61"/>
      <c r="AO397" s="61"/>
    </row>
    <row r="398" spans="1:41" x14ac:dyDescent="0.3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63"/>
      <c r="AE398" s="63"/>
      <c r="AF398" s="63"/>
      <c r="AG398" s="63"/>
      <c r="AH398" s="63"/>
      <c r="AI398" s="63"/>
      <c r="AJ398" s="63"/>
      <c r="AK398" s="61"/>
      <c r="AL398" s="200"/>
      <c r="AM398" s="61"/>
      <c r="AN398" s="61"/>
      <c r="AO398" s="61"/>
    </row>
    <row r="399" spans="1:41" ht="16.2" x14ac:dyDescent="0.3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60"/>
      <c r="AE399" s="60"/>
      <c r="AF399" s="60"/>
      <c r="AG399" s="60"/>
      <c r="AH399" s="60"/>
      <c r="AI399" s="60"/>
      <c r="AJ399" s="60"/>
      <c r="AK399" s="61"/>
      <c r="AL399" s="200"/>
      <c r="AM399" s="61"/>
      <c r="AN399" s="61"/>
      <c r="AO399" s="61"/>
    </row>
    <row r="400" spans="1:41" x14ac:dyDescent="0.3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65"/>
      <c r="AE400" s="62"/>
      <c r="AF400" s="62"/>
      <c r="AG400" s="62"/>
      <c r="AH400" s="62"/>
      <c r="AI400" s="62"/>
      <c r="AJ400" s="62"/>
      <c r="AK400" s="61"/>
      <c r="AL400" s="200"/>
      <c r="AM400" s="61"/>
      <c r="AN400" s="61"/>
      <c r="AO400" s="61"/>
    </row>
    <row r="401" spans="1:41" x14ac:dyDescent="0.3">
      <c r="A401" s="39"/>
      <c r="B401" s="39"/>
      <c r="C401" s="39"/>
      <c r="D401" s="39"/>
      <c r="E401" s="39"/>
      <c r="F401" s="39"/>
      <c r="G401" s="39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39"/>
      <c r="W401" s="39"/>
      <c r="X401" s="39"/>
      <c r="Y401" s="39"/>
      <c r="Z401" s="39"/>
      <c r="AA401" s="39"/>
      <c r="AB401" s="39"/>
      <c r="AC401" s="39"/>
      <c r="AD401" s="62"/>
      <c r="AE401" s="62"/>
      <c r="AF401" s="62"/>
      <c r="AG401" s="62"/>
      <c r="AH401" s="62"/>
      <c r="AI401" s="62"/>
      <c r="AJ401" s="62"/>
      <c r="AK401" s="61"/>
      <c r="AL401" s="200"/>
      <c r="AM401" s="61"/>
      <c r="AN401" s="61"/>
      <c r="AO401" s="61"/>
    </row>
    <row r="402" spans="1:41" x14ac:dyDescent="0.3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63"/>
      <c r="AE402" s="63"/>
      <c r="AF402" s="63"/>
      <c r="AG402" s="63"/>
      <c r="AH402" s="63"/>
      <c r="AI402" s="63"/>
      <c r="AJ402" s="63"/>
      <c r="AK402" s="61"/>
      <c r="AL402" s="200"/>
      <c r="AM402" s="61"/>
      <c r="AN402" s="61"/>
      <c r="AO402" s="61"/>
    </row>
    <row r="403" spans="1:41" x14ac:dyDescent="0.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16"/>
      <c r="AE403" s="416"/>
      <c r="AF403" s="416"/>
      <c r="AG403" s="416"/>
      <c r="AH403" s="416"/>
      <c r="AI403" s="416"/>
      <c r="AJ403" s="416"/>
      <c r="AK403" s="61"/>
      <c r="AL403" s="200"/>
      <c r="AM403" s="61"/>
      <c r="AN403" s="61"/>
      <c r="AO403" s="61"/>
    </row>
    <row r="404" spans="1:41" x14ac:dyDescent="0.3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16"/>
      <c r="AE404" s="416"/>
      <c r="AF404" s="416"/>
      <c r="AG404" s="416"/>
      <c r="AH404" s="416"/>
      <c r="AI404" s="416"/>
      <c r="AJ404" s="416"/>
      <c r="AK404" s="61"/>
      <c r="AL404" s="200"/>
      <c r="AM404" s="61"/>
      <c r="AN404" s="61"/>
      <c r="AO404" s="61"/>
    </row>
    <row r="405" spans="1:41" x14ac:dyDescent="0.3">
      <c r="A405" s="42"/>
      <c r="B405" s="42"/>
      <c r="C405" s="42"/>
      <c r="D405" s="4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16"/>
      <c r="AE405" s="416"/>
      <c r="AF405" s="416"/>
      <c r="AG405" s="416"/>
      <c r="AH405" s="416"/>
      <c r="AI405" s="416"/>
      <c r="AJ405" s="416"/>
      <c r="AK405" s="61"/>
      <c r="AL405" s="200"/>
      <c r="AM405" s="61"/>
      <c r="AN405" s="61"/>
      <c r="AO405" s="61"/>
    </row>
    <row r="406" spans="1:41" x14ac:dyDescent="0.3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16"/>
      <c r="AE406" s="416"/>
      <c r="AF406" s="416"/>
      <c r="AG406" s="416"/>
      <c r="AH406" s="416"/>
      <c r="AI406" s="416"/>
      <c r="AJ406" s="416"/>
      <c r="AK406" s="61"/>
      <c r="AL406" s="200"/>
      <c r="AM406" s="61"/>
      <c r="AN406" s="61"/>
      <c r="AO406" s="61"/>
    </row>
    <row r="407" spans="1:41" x14ac:dyDescent="0.3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16"/>
      <c r="AE407" s="416"/>
      <c r="AF407" s="416"/>
      <c r="AG407" s="416"/>
      <c r="AH407" s="416"/>
      <c r="AI407" s="416"/>
      <c r="AJ407" s="416"/>
      <c r="AK407" s="61"/>
      <c r="AL407" s="200"/>
      <c r="AM407" s="61"/>
      <c r="AN407" s="61"/>
      <c r="AO407" s="61"/>
    </row>
    <row r="408" spans="1:41" x14ac:dyDescent="0.3">
      <c r="A408" s="42"/>
      <c r="B408" s="42"/>
      <c r="C408" s="42"/>
      <c r="D408" s="4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16"/>
      <c r="AE408" s="416"/>
      <c r="AF408" s="416"/>
      <c r="AG408" s="416"/>
      <c r="AH408" s="416"/>
      <c r="AI408" s="416"/>
      <c r="AJ408" s="416"/>
      <c r="AK408" s="61"/>
      <c r="AL408" s="200"/>
      <c r="AM408" s="61"/>
      <c r="AN408" s="61"/>
      <c r="AO408" s="61"/>
    </row>
    <row r="409" spans="1:41" x14ac:dyDescent="0.3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16"/>
      <c r="AE409" s="416"/>
      <c r="AF409" s="416"/>
      <c r="AG409" s="416"/>
      <c r="AH409" s="416"/>
      <c r="AI409" s="416"/>
      <c r="AJ409" s="416"/>
      <c r="AK409" s="61"/>
      <c r="AL409" s="200"/>
      <c r="AM409" s="61"/>
      <c r="AN409" s="61"/>
      <c r="AO409" s="61"/>
    </row>
    <row r="410" spans="1:41" x14ac:dyDescent="0.3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16"/>
      <c r="AE410" s="416"/>
      <c r="AF410" s="416"/>
      <c r="AG410" s="416"/>
      <c r="AH410" s="416"/>
      <c r="AI410" s="416"/>
      <c r="AJ410" s="416"/>
      <c r="AK410" s="61"/>
      <c r="AL410" s="200"/>
      <c r="AM410" s="61"/>
      <c r="AN410" s="61"/>
      <c r="AO410" s="61"/>
    </row>
    <row r="411" spans="1:41" x14ac:dyDescent="0.3">
      <c r="A411" s="42"/>
      <c r="B411" s="42"/>
      <c r="C411" s="42"/>
      <c r="D411" s="4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16"/>
      <c r="AE411" s="416"/>
      <c r="AF411" s="416"/>
      <c r="AG411" s="416"/>
      <c r="AH411" s="416"/>
      <c r="AI411" s="416"/>
      <c r="AJ411" s="416"/>
      <c r="AK411" s="61"/>
      <c r="AL411" s="200"/>
      <c r="AM411" s="61"/>
      <c r="AN411" s="61"/>
      <c r="AO411" s="61"/>
    </row>
    <row r="412" spans="1:4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16"/>
      <c r="AE412" s="416"/>
      <c r="AF412" s="416"/>
      <c r="AG412" s="416"/>
      <c r="AH412" s="416"/>
      <c r="AI412" s="416"/>
      <c r="AJ412" s="416"/>
      <c r="AK412" s="61"/>
      <c r="AL412" s="200"/>
      <c r="AM412" s="61"/>
      <c r="AN412" s="61"/>
      <c r="AO412" s="61"/>
    </row>
    <row r="413" spans="1:4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415"/>
      <c r="AE413" s="415"/>
      <c r="AF413" s="415"/>
      <c r="AG413" s="415"/>
      <c r="AH413" s="415"/>
      <c r="AI413" s="415"/>
      <c r="AJ413" s="415"/>
      <c r="AK413" s="61"/>
      <c r="AL413" s="200"/>
      <c r="AM413" s="61"/>
      <c r="AN413" s="61"/>
      <c r="AO413" s="61"/>
    </row>
    <row r="414" spans="1:41" x14ac:dyDescent="0.3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63"/>
      <c r="AE414" s="63"/>
      <c r="AF414" s="63"/>
      <c r="AG414" s="63"/>
      <c r="AH414" s="63"/>
      <c r="AI414" s="63"/>
      <c r="AJ414" s="63"/>
      <c r="AK414" s="61"/>
      <c r="AL414" s="200"/>
      <c r="AM414" s="61"/>
      <c r="AN414" s="61"/>
      <c r="AO414" s="61"/>
    </row>
    <row r="415" spans="1:41" ht="16.2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63"/>
      <c r="AE415" s="63"/>
      <c r="AF415" s="63"/>
      <c r="AG415" s="63"/>
      <c r="AH415" s="63"/>
      <c r="AI415" s="63"/>
      <c r="AJ415" s="63"/>
      <c r="AK415" s="61"/>
      <c r="AL415" s="200"/>
      <c r="AM415" s="61"/>
      <c r="AN415" s="61"/>
      <c r="AO415" s="61"/>
    </row>
    <row r="416" spans="1:41" x14ac:dyDescent="0.3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65"/>
      <c r="AE416" s="65"/>
      <c r="AF416" s="65"/>
      <c r="AG416" s="65"/>
      <c r="AH416" s="65"/>
      <c r="AI416" s="65"/>
      <c r="AJ416" s="65"/>
      <c r="AK416" s="61"/>
      <c r="AL416" s="200"/>
      <c r="AM416" s="61"/>
      <c r="AN416" s="61"/>
      <c r="AO416" s="61"/>
    </row>
    <row r="417" spans="1:41" x14ac:dyDescent="0.3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48"/>
      <c r="AD417" s="68"/>
      <c r="AE417" s="68"/>
      <c r="AF417" s="68"/>
      <c r="AG417" s="68"/>
      <c r="AH417" s="68"/>
      <c r="AI417" s="68"/>
      <c r="AJ417" s="68"/>
      <c r="AK417" s="61"/>
      <c r="AL417" s="200"/>
      <c r="AM417" s="61"/>
      <c r="AN417" s="61"/>
      <c r="AO417" s="61"/>
    </row>
    <row r="418" spans="1:41" x14ac:dyDescent="0.3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63"/>
      <c r="AE418" s="63"/>
      <c r="AF418" s="63"/>
      <c r="AG418" s="63"/>
      <c r="AH418" s="63"/>
      <c r="AI418" s="63"/>
      <c r="AJ418" s="63"/>
      <c r="AK418" s="61"/>
      <c r="AL418" s="200"/>
      <c r="AM418" s="61"/>
      <c r="AN418" s="61"/>
      <c r="AO418" s="61"/>
    </row>
    <row r="419" spans="1:41" x14ac:dyDescent="0.3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65"/>
      <c r="AE419" s="65"/>
      <c r="AF419" s="65"/>
      <c r="AG419" s="65"/>
      <c r="AH419" s="65"/>
      <c r="AI419" s="65"/>
      <c r="AJ419" s="65"/>
      <c r="AK419" s="61"/>
      <c r="AL419" s="200"/>
      <c r="AM419" s="61"/>
      <c r="AN419" s="61"/>
      <c r="AO419" s="61"/>
    </row>
    <row r="420" spans="1:41" x14ac:dyDescent="0.3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48"/>
      <c r="AD420" s="68"/>
      <c r="AE420" s="68"/>
      <c r="AF420" s="68"/>
      <c r="AG420" s="68"/>
      <c r="AH420" s="68"/>
      <c r="AI420" s="68"/>
      <c r="AJ420" s="62"/>
      <c r="AK420" s="61"/>
      <c r="AL420" s="200"/>
      <c r="AM420" s="61"/>
      <c r="AN420" s="61"/>
      <c r="AO420" s="61"/>
    </row>
    <row r="421" spans="1:41" x14ac:dyDescent="0.3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63"/>
      <c r="AE421" s="63"/>
      <c r="AF421" s="63"/>
      <c r="AG421" s="63"/>
      <c r="AH421" s="63"/>
      <c r="AI421" s="63"/>
      <c r="AJ421" s="63"/>
      <c r="AK421" s="61"/>
      <c r="AL421" s="200"/>
      <c r="AM421" s="61"/>
      <c r="AN421" s="61"/>
      <c r="AO421" s="61"/>
    </row>
    <row r="422" spans="1:41" x14ac:dyDescent="0.3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63"/>
      <c r="AE422" s="63"/>
      <c r="AF422" s="63"/>
      <c r="AG422" s="63"/>
      <c r="AH422" s="63"/>
      <c r="AI422" s="63"/>
      <c r="AJ422" s="63"/>
      <c r="AK422" s="61"/>
      <c r="AL422" s="200"/>
      <c r="AM422" s="61"/>
      <c r="AN422" s="61"/>
      <c r="AO422" s="61"/>
    </row>
    <row r="423" spans="1:41" x14ac:dyDescent="0.3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48"/>
      <c r="AD423" s="68"/>
      <c r="AE423" s="68"/>
      <c r="AF423" s="68"/>
      <c r="AG423" s="68"/>
      <c r="AH423" s="68"/>
      <c r="AI423" s="68"/>
      <c r="AJ423" s="62"/>
      <c r="AK423" s="61"/>
      <c r="AL423" s="200"/>
      <c r="AM423" s="61"/>
      <c r="AN423" s="61"/>
      <c r="AO423" s="61"/>
    </row>
    <row r="424" spans="1:41" x14ac:dyDescent="0.3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63"/>
      <c r="AE424" s="63"/>
      <c r="AF424" s="63"/>
      <c r="AG424" s="63"/>
      <c r="AH424" s="63"/>
      <c r="AI424" s="63"/>
      <c r="AJ424" s="63"/>
      <c r="AK424" s="61"/>
      <c r="AL424" s="200"/>
      <c r="AM424" s="61"/>
      <c r="AN424" s="61"/>
      <c r="AO424" s="61"/>
    </row>
    <row r="425" spans="1:41" x14ac:dyDescent="0.3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63"/>
      <c r="AE425" s="63"/>
      <c r="AF425" s="63"/>
      <c r="AG425" s="63"/>
      <c r="AH425" s="63"/>
      <c r="AI425" s="63"/>
      <c r="AJ425" s="63"/>
      <c r="AK425" s="61"/>
      <c r="AL425" s="200"/>
      <c r="AM425" s="61"/>
      <c r="AN425" s="61"/>
      <c r="AO425" s="61"/>
    </row>
    <row r="426" spans="1:41" x14ac:dyDescent="0.3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69"/>
      <c r="AE426" s="69"/>
      <c r="AF426" s="69"/>
      <c r="AG426" s="69"/>
      <c r="AH426" s="62"/>
      <c r="AI426" s="62"/>
      <c r="AJ426" s="62"/>
      <c r="AK426" s="61"/>
      <c r="AL426" s="200"/>
      <c r="AM426" s="61"/>
      <c r="AN426" s="61"/>
      <c r="AO426" s="61"/>
    </row>
    <row r="427" spans="1:41" x14ac:dyDescent="0.3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61"/>
      <c r="AE427" s="61"/>
      <c r="AF427" s="61"/>
      <c r="AG427" s="61"/>
      <c r="AH427" s="61"/>
      <c r="AI427" s="61"/>
      <c r="AJ427" s="61"/>
      <c r="AK427" s="61"/>
      <c r="AL427" s="200"/>
      <c r="AM427" s="61"/>
      <c r="AN427" s="61"/>
      <c r="AO427" s="61"/>
    </row>
    <row r="428" spans="1:41" x14ac:dyDescent="0.3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61"/>
      <c r="AE428" s="61"/>
      <c r="AF428" s="61"/>
      <c r="AG428" s="61"/>
      <c r="AH428" s="61"/>
      <c r="AI428" s="61"/>
      <c r="AJ428" s="61"/>
      <c r="AK428" s="61"/>
      <c r="AL428" s="200"/>
      <c r="AM428" s="61"/>
      <c r="AN428" s="61"/>
      <c r="AO428" s="61"/>
    </row>
    <row r="429" spans="1:41" x14ac:dyDescent="0.3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61"/>
      <c r="AE429" s="61"/>
      <c r="AF429" s="61"/>
      <c r="AG429" s="61"/>
      <c r="AH429" s="61"/>
      <c r="AI429" s="61"/>
      <c r="AJ429" s="61"/>
      <c r="AK429" s="61"/>
      <c r="AL429" s="200"/>
      <c r="AM429" s="61"/>
      <c r="AN429" s="61"/>
      <c r="AO429" s="61"/>
    </row>
    <row r="430" spans="1:41" x14ac:dyDescent="0.3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61"/>
      <c r="AE430" s="61"/>
      <c r="AF430" s="61"/>
      <c r="AG430" s="61"/>
      <c r="AH430" s="61"/>
      <c r="AI430" s="61"/>
      <c r="AJ430" s="61"/>
      <c r="AK430" s="61"/>
      <c r="AL430" s="200"/>
      <c r="AM430" s="61"/>
      <c r="AN430" s="61"/>
      <c r="AO430" s="61"/>
    </row>
    <row r="431" spans="1:41" x14ac:dyDescent="0.3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61"/>
      <c r="AE431" s="61"/>
      <c r="AF431" s="61"/>
      <c r="AG431" s="61"/>
      <c r="AH431" s="61"/>
      <c r="AI431" s="61"/>
      <c r="AJ431" s="61"/>
      <c r="AK431" s="61"/>
      <c r="AL431" s="200"/>
      <c r="AM431" s="61"/>
      <c r="AN431" s="61"/>
      <c r="AO431" s="61"/>
    </row>
    <row r="432" spans="1:41" x14ac:dyDescent="0.3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61"/>
      <c r="AE432" s="61"/>
      <c r="AF432" s="61"/>
      <c r="AG432" s="61"/>
      <c r="AH432" s="61"/>
      <c r="AI432" s="61"/>
      <c r="AJ432" s="61"/>
      <c r="AK432" s="61"/>
      <c r="AL432" s="200"/>
      <c r="AM432" s="61"/>
      <c r="AN432" s="61"/>
      <c r="AO432" s="61"/>
    </row>
    <row r="433" spans="1:41" x14ac:dyDescent="0.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61"/>
      <c r="AE433" s="61"/>
      <c r="AF433" s="61"/>
      <c r="AG433" s="61"/>
      <c r="AH433" s="61"/>
      <c r="AI433" s="61"/>
      <c r="AJ433" s="61"/>
      <c r="AK433" s="61"/>
      <c r="AL433" s="200"/>
      <c r="AM433" s="61"/>
      <c r="AN433" s="61"/>
      <c r="AO433" s="61"/>
    </row>
    <row r="434" spans="1:41" x14ac:dyDescent="0.3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61"/>
      <c r="AE434" s="61"/>
      <c r="AF434" s="61"/>
      <c r="AG434" s="61"/>
      <c r="AH434" s="61"/>
      <c r="AI434" s="61"/>
      <c r="AJ434" s="61"/>
      <c r="AK434" s="61"/>
      <c r="AL434" s="200"/>
      <c r="AM434" s="61"/>
      <c r="AN434" s="61"/>
      <c r="AO434" s="61"/>
    </row>
    <row r="435" spans="1:41" x14ac:dyDescent="0.3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61"/>
      <c r="AE435" s="61"/>
      <c r="AF435" s="61"/>
      <c r="AG435" s="61"/>
      <c r="AH435" s="61"/>
      <c r="AI435" s="61"/>
      <c r="AJ435" s="61"/>
      <c r="AK435" s="61"/>
      <c r="AL435" s="200"/>
      <c r="AM435" s="61"/>
      <c r="AN435" s="61"/>
      <c r="AO435" s="61"/>
    </row>
    <row r="436" spans="1:41" x14ac:dyDescent="0.3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61"/>
      <c r="AE436" s="61"/>
      <c r="AF436" s="61"/>
      <c r="AG436" s="61"/>
      <c r="AH436" s="61"/>
      <c r="AI436" s="61"/>
      <c r="AJ436" s="61"/>
      <c r="AK436" s="61"/>
      <c r="AL436" s="200"/>
      <c r="AM436" s="61"/>
      <c r="AN436" s="61"/>
      <c r="AO436" s="61"/>
    </row>
    <row r="437" spans="1:41" x14ac:dyDescent="0.3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61"/>
      <c r="AE437" s="61"/>
      <c r="AF437" s="61"/>
      <c r="AG437" s="61"/>
      <c r="AH437" s="61"/>
      <c r="AI437" s="61"/>
      <c r="AJ437" s="61"/>
      <c r="AK437" s="61"/>
      <c r="AL437" s="200"/>
      <c r="AM437" s="61"/>
      <c r="AN437" s="61"/>
      <c r="AO437" s="61"/>
    </row>
    <row r="438" spans="1:41" x14ac:dyDescent="0.3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61"/>
      <c r="AE438" s="61"/>
      <c r="AF438" s="61"/>
      <c r="AG438" s="61"/>
      <c r="AH438" s="61"/>
      <c r="AI438" s="61"/>
      <c r="AJ438" s="61"/>
      <c r="AK438" s="61"/>
      <c r="AL438" s="200"/>
      <c r="AM438" s="61"/>
      <c r="AN438" s="61"/>
      <c r="AO438" s="61"/>
    </row>
    <row r="439" spans="1:41" x14ac:dyDescent="0.3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61"/>
      <c r="AE439" s="61"/>
      <c r="AF439" s="61"/>
      <c r="AG439" s="61"/>
      <c r="AH439" s="61"/>
      <c r="AI439" s="61"/>
      <c r="AJ439" s="61"/>
      <c r="AK439" s="61"/>
      <c r="AL439" s="200"/>
      <c r="AM439" s="61"/>
      <c r="AN439" s="61"/>
      <c r="AO439" s="61"/>
    </row>
    <row r="440" spans="1:41" x14ac:dyDescent="0.3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61"/>
      <c r="AE440" s="61"/>
      <c r="AF440" s="61"/>
      <c r="AG440" s="61"/>
      <c r="AH440" s="61"/>
      <c r="AI440" s="61"/>
      <c r="AJ440" s="61"/>
      <c r="AK440" s="61"/>
      <c r="AL440" s="200"/>
      <c r="AM440" s="61"/>
      <c r="AN440" s="61"/>
      <c r="AO440" s="61"/>
    </row>
    <row r="441" spans="1:41" x14ac:dyDescent="0.3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61"/>
      <c r="AE441" s="61"/>
      <c r="AF441" s="61"/>
      <c r="AG441" s="61"/>
      <c r="AH441" s="61"/>
      <c r="AI441" s="61"/>
      <c r="AJ441" s="61"/>
      <c r="AK441" s="61"/>
      <c r="AL441" s="200"/>
      <c r="AM441" s="61"/>
      <c r="AN441" s="61"/>
      <c r="AO441" s="61"/>
    </row>
    <row r="442" spans="1:41" x14ac:dyDescent="0.3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61"/>
      <c r="AE442" s="61"/>
      <c r="AF442" s="61"/>
      <c r="AG442" s="61"/>
      <c r="AH442" s="61"/>
      <c r="AI442" s="61"/>
      <c r="AJ442" s="61"/>
      <c r="AK442" s="61"/>
      <c r="AL442" s="200"/>
      <c r="AM442" s="61"/>
      <c r="AN442" s="61"/>
      <c r="AO442" s="61"/>
    </row>
    <row r="443" spans="1:41" x14ac:dyDescent="0.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61"/>
      <c r="AE443" s="61"/>
      <c r="AF443" s="61"/>
      <c r="AG443" s="61"/>
      <c r="AH443" s="61"/>
      <c r="AI443" s="61"/>
      <c r="AJ443" s="61"/>
      <c r="AK443" s="61"/>
      <c r="AL443" s="200"/>
      <c r="AM443" s="61"/>
      <c r="AN443" s="61"/>
      <c r="AO443" s="61"/>
    </row>
    <row r="444" spans="1:41" x14ac:dyDescent="0.3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61"/>
      <c r="AE444" s="61"/>
      <c r="AF444" s="61"/>
      <c r="AG444" s="61"/>
      <c r="AH444" s="61"/>
      <c r="AI444" s="61"/>
      <c r="AJ444" s="61"/>
      <c r="AK444" s="61"/>
      <c r="AL444" s="200"/>
      <c r="AM444" s="61"/>
      <c r="AN444" s="61"/>
      <c r="AO444" s="61"/>
    </row>
    <row r="445" spans="1:41" x14ac:dyDescent="0.3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61"/>
      <c r="AE445" s="61"/>
      <c r="AF445" s="61"/>
      <c r="AG445" s="61"/>
      <c r="AH445" s="61"/>
      <c r="AI445" s="61"/>
      <c r="AJ445" s="61"/>
      <c r="AK445" s="61"/>
      <c r="AL445" s="200"/>
      <c r="AM445" s="61"/>
      <c r="AN445" s="61"/>
      <c r="AO445" s="61"/>
    </row>
    <row r="446" spans="1:41" x14ac:dyDescent="0.3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61"/>
      <c r="AE446" s="61"/>
      <c r="AF446" s="61"/>
      <c r="AG446" s="61"/>
      <c r="AH446" s="61"/>
      <c r="AI446" s="61"/>
      <c r="AJ446" s="61"/>
      <c r="AK446" s="61"/>
      <c r="AL446" s="200"/>
      <c r="AM446" s="61"/>
      <c r="AN446" s="61"/>
      <c r="AO446" s="61"/>
    </row>
    <row r="447" spans="1:41" x14ac:dyDescent="0.3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61"/>
      <c r="AE447" s="61"/>
      <c r="AF447" s="61"/>
      <c r="AG447" s="61"/>
      <c r="AH447" s="61"/>
      <c r="AI447" s="61"/>
      <c r="AJ447" s="61"/>
      <c r="AK447" s="61"/>
      <c r="AL447" s="200"/>
      <c r="AM447" s="61"/>
      <c r="AN447" s="61"/>
      <c r="AO447" s="61"/>
    </row>
    <row r="448" spans="1:41" x14ac:dyDescent="0.3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61"/>
      <c r="AE448" s="61"/>
      <c r="AF448" s="61"/>
      <c r="AG448" s="61"/>
      <c r="AH448" s="61"/>
      <c r="AI448" s="61"/>
      <c r="AJ448" s="61"/>
      <c r="AK448" s="61"/>
      <c r="AL448" s="200"/>
      <c r="AM448" s="61"/>
      <c r="AN448" s="61"/>
      <c r="AO448" s="61"/>
    </row>
    <row r="449" spans="1:41" x14ac:dyDescent="0.3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61"/>
      <c r="AE449" s="61"/>
      <c r="AF449" s="61"/>
      <c r="AG449" s="61"/>
      <c r="AH449" s="61"/>
      <c r="AI449" s="61"/>
      <c r="AJ449" s="61"/>
      <c r="AK449" s="61"/>
      <c r="AL449" s="200"/>
      <c r="AM449" s="61"/>
      <c r="AN449" s="61"/>
      <c r="AO449" s="61"/>
    </row>
    <row r="450" spans="1:41" x14ac:dyDescent="0.3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61"/>
      <c r="AE450" s="61"/>
      <c r="AF450" s="61"/>
      <c r="AG450" s="61"/>
      <c r="AH450" s="61"/>
      <c r="AI450" s="61"/>
      <c r="AJ450" s="61"/>
      <c r="AK450" s="61"/>
      <c r="AL450" s="200"/>
      <c r="AM450" s="61"/>
      <c r="AN450" s="61"/>
      <c r="AO450" s="61"/>
    </row>
    <row r="451" spans="1:41" x14ac:dyDescent="0.3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61"/>
      <c r="AE451" s="61"/>
      <c r="AF451" s="61"/>
      <c r="AG451" s="61"/>
      <c r="AH451" s="61"/>
      <c r="AI451" s="61"/>
      <c r="AJ451" s="61"/>
      <c r="AK451" s="61"/>
      <c r="AL451" s="200"/>
      <c r="AM451" s="61"/>
      <c r="AN451" s="61"/>
      <c r="AO451" s="61"/>
    </row>
    <row r="452" spans="1:41" x14ac:dyDescent="0.3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61"/>
      <c r="AE452" s="61"/>
      <c r="AF452" s="61"/>
      <c r="AG452" s="61"/>
      <c r="AH452" s="61"/>
      <c r="AI452" s="61"/>
      <c r="AJ452" s="61"/>
      <c r="AK452" s="61"/>
      <c r="AL452" s="200"/>
      <c r="AM452" s="61"/>
      <c r="AN452" s="61"/>
      <c r="AO452" s="61"/>
    </row>
    <row r="453" spans="1:41" x14ac:dyDescent="0.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61"/>
      <c r="AE453" s="61"/>
      <c r="AF453" s="61"/>
      <c r="AG453" s="61"/>
      <c r="AH453" s="61"/>
      <c r="AI453" s="61"/>
      <c r="AJ453" s="61"/>
      <c r="AK453" s="61"/>
      <c r="AL453" s="200"/>
      <c r="AM453" s="61"/>
      <c r="AN453" s="61"/>
      <c r="AO453" s="61"/>
    </row>
    <row r="454" spans="1:41" x14ac:dyDescent="0.3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61"/>
      <c r="AE454" s="61"/>
      <c r="AF454" s="61"/>
      <c r="AG454" s="61"/>
      <c r="AH454" s="61"/>
      <c r="AI454" s="61"/>
      <c r="AJ454" s="61"/>
      <c r="AK454" s="61"/>
      <c r="AL454" s="200"/>
      <c r="AM454" s="61"/>
      <c r="AN454" s="61"/>
      <c r="AO454" s="61"/>
    </row>
    <row r="455" spans="1:41" x14ac:dyDescent="0.3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61"/>
      <c r="AE455" s="61"/>
      <c r="AF455" s="61"/>
      <c r="AG455" s="61"/>
      <c r="AH455" s="61"/>
      <c r="AI455" s="61"/>
      <c r="AJ455" s="61"/>
      <c r="AK455" s="61"/>
      <c r="AL455" s="200"/>
      <c r="AM455" s="61"/>
      <c r="AN455" s="61"/>
      <c r="AO455" s="61"/>
    </row>
    <row r="456" spans="1:41" x14ac:dyDescent="0.3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61"/>
      <c r="AE456" s="61"/>
      <c r="AF456" s="61"/>
      <c r="AG456" s="61"/>
      <c r="AH456" s="61"/>
      <c r="AI456" s="61"/>
      <c r="AJ456" s="61"/>
      <c r="AK456" s="61"/>
      <c r="AL456" s="200"/>
      <c r="AM456" s="61"/>
      <c r="AN456" s="61"/>
      <c r="AO456" s="61"/>
    </row>
    <row r="457" spans="1:41" x14ac:dyDescent="0.3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61"/>
      <c r="AE457" s="61"/>
      <c r="AF457" s="61"/>
      <c r="AG457" s="61"/>
      <c r="AH457" s="61"/>
      <c r="AI457" s="61"/>
      <c r="AJ457" s="61"/>
      <c r="AK457" s="61"/>
      <c r="AL457" s="200"/>
      <c r="AM457" s="61"/>
      <c r="AN457" s="61"/>
      <c r="AO457" s="61"/>
    </row>
    <row r="458" spans="1:41" x14ac:dyDescent="0.3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61"/>
      <c r="AE458" s="61"/>
      <c r="AF458" s="61"/>
      <c r="AG458" s="61"/>
      <c r="AH458" s="61"/>
      <c r="AI458" s="61"/>
      <c r="AJ458" s="61"/>
      <c r="AK458" s="61"/>
      <c r="AL458" s="200"/>
      <c r="AM458" s="61"/>
      <c r="AN458" s="61"/>
      <c r="AO458" s="61"/>
    </row>
    <row r="459" spans="1:41" x14ac:dyDescent="0.3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61"/>
      <c r="AE459" s="61"/>
      <c r="AF459" s="61"/>
      <c r="AG459" s="61"/>
      <c r="AH459" s="61"/>
      <c r="AI459" s="61"/>
      <c r="AJ459" s="61"/>
      <c r="AK459" s="61"/>
      <c r="AL459" s="200"/>
      <c r="AM459" s="61"/>
      <c r="AN459" s="61"/>
      <c r="AO459" s="61"/>
    </row>
    <row r="460" spans="1:41" x14ac:dyDescent="0.3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61"/>
      <c r="AE460" s="61"/>
      <c r="AF460" s="61"/>
      <c r="AG460" s="61"/>
      <c r="AH460" s="61"/>
      <c r="AI460" s="61"/>
      <c r="AJ460" s="61"/>
      <c r="AK460" s="61"/>
      <c r="AL460" s="200"/>
      <c r="AM460" s="61"/>
      <c r="AN460" s="61"/>
      <c r="AO460" s="61"/>
    </row>
    <row r="461" spans="1:41" x14ac:dyDescent="0.3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61"/>
      <c r="AE461" s="61"/>
      <c r="AF461" s="61"/>
      <c r="AG461" s="61"/>
      <c r="AH461" s="61"/>
      <c r="AI461" s="61"/>
      <c r="AJ461" s="61"/>
      <c r="AK461" s="61"/>
      <c r="AL461" s="200"/>
      <c r="AM461" s="61"/>
      <c r="AN461" s="61"/>
      <c r="AO461" s="61"/>
    </row>
    <row r="462" spans="1:41" x14ac:dyDescent="0.3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61"/>
      <c r="AE462" s="61"/>
      <c r="AF462" s="61"/>
      <c r="AG462" s="61"/>
      <c r="AH462" s="61"/>
      <c r="AI462" s="61"/>
      <c r="AJ462" s="61"/>
      <c r="AK462" s="61"/>
      <c r="AL462" s="200"/>
      <c r="AM462" s="61"/>
      <c r="AN462" s="61"/>
      <c r="AO462" s="61"/>
    </row>
    <row r="463" spans="1:41" x14ac:dyDescent="0.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61"/>
      <c r="AE463" s="61"/>
      <c r="AF463" s="61"/>
      <c r="AG463" s="61"/>
      <c r="AH463" s="61"/>
      <c r="AI463" s="61"/>
      <c r="AJ463" s="61"/>
      <c r="AK463" s="61"/>
      <c r="AL463" s="200"/>
      <c r="AM463" s="61"/>
      <c r="AN463" s="61"/>
      <c r="AO463" s="61"/>
    </row>
    <row r="464" spans="1:41" x14ac:dyDescent="0.3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61"/>
      <c r="AE464" s="61"/>
      <c r="AF464" s="61"/>
      <c r="AG464" s="61"/>
      <c r="AH464" s="61"/>
      <c r="AI464" s="61"/>
      <c r="AJ464" s="61"/>
      <c r="AK464" s="61"/>
      <c r="AL464" s="200"/>
      <c r="AM464" s="61"/>
      <c r="AN464" s="61"/>
      <c r="AO464" s="61"/>
    </row>
    <row r="465" spans="1:41" x14ac:dyDescent="0.3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61"/>
      <c r="AE465" s="61"/>
      <c r="AF465" s="61"/>
      <c r="AG465" s="61"/>
      <c r="AH465" s="61"/>
      <c r="AI465" s="61"/>
      <c r="AJ465" s="61"/>
      <c r="AK465" s="61"/>
      <c r="AL465" s="200"/>
      <c r="AM465" s="61"/>
      <c r="AN465" s="61"/>
      <c r="AO465" s="61"/>
    </row>
    <row r="466" spans="1:41" x14ac:dyDescent="0.3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61"/>
      <c r="AE466" s="61"/>
      <c r="AF466" s="61"/>
      <c r="AG466" s="61"/>
      <c r="AH466" s="61"/>
      <c r="AI466" s="61"/>
      <c r="AJ466" s="61"/>
      <c r="AK466" s="61"/>
      <c r="AL466" s="200"/>
      <c r="AM466" s="61"/>
      <c r="AN466" s="61"/>
      <c r="AO466" s="61"/>
    </row>
    <row r="467" spans="1:41" x14ac:dyDescent="0.3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61"/>
      <c r="AE467" s="61"/>
      <c r="AF467" s="61"/>
      <c r="AG467" s="61"/>
      <c r="AH467" s="61"/>
      <c r="AI467" s="61"/>
      <c r="AJ467" s="61"/>
      <c r="AK467" s="61"/>
      <c r="AL467" s="200"/>
      <c r="AM467" s="61"/>
      <c r="AN467" s="61"/>
      <c r="AO467" s="61"/>
    </row>
    <row r="468" spans="1:41" x14ac:dyDescent="0.3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61"/>
      <c r="AE468" s="61"/>
      <c r="AF468" s="61"/>
      <c r="AG468" s="61"/>
      <c r="AH468" s="61"/>
      <c r="AI468" s="61"/>
      <c r="AJ468" s="61"/>
      <c r="AK468" s="61"/>
      <c r="AL468" s="200"/>
      <c r="AM468" s="61"/>
      <c r="AN468" s="61"/>
      <c r="AO468" s="61"/>
    </row>
    <row r="469" spans="1:41" x14ac:dyDescent="0.3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61"/>
      <c r="AE469" s="61"/>
      <c r="AF469" s="61"/>
      <c r="AG469" s="61"/>
      <c r="AH469" s="61"/>
      <c r="AI469" s="61"/>
      <c r="AJ469" s="61"/>
      <c r="AK469" s="61"/>
      <c r="AL469" s="200"/>
      <c r="AM469" s="61"/>
      <c r="AN469" s="61"/>
      <c r="AO469" s="61"/>
    </row>
    <row r="470" spans="1:41" x14ac:dyDescent="0.3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61"/>
      <c r="AE470" s="61"/>
      <c r="AF470" s="61"/>
      <c r="AG470" s="61"/>
      <c r="AH470" s="61"/>
      <c r="AI470" s="61"/>
      <c r="AJ470" s="61"/>
      <c r="AK470" s="61"/>
      <c r="AL470" s="200"/>
      <c r="AM470" s="61"/>
      <c r="AN470" s="61"/>
      <c r="AO470" s="61"/>
    </row>
    <row r="471" spans="1:41" x14ac:dyDescent="0.3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61"/>
      <c r="AE471" s="61"/>
      <c r="AF471" s="61"/>
      <c r="AG471" s="61"/>
      <c r="AH471" s="61"/>
      <c r="AI471" s="61"/>
      <c r="AJ471" s="61"/>
      <c r="AK471" s="61"/>
      <c r="AL471" s="200"/>
      <c r="AM471" s="61"/>
      <c r="AN471" s="61"/>
      <c r="AO471" s="61"/>
    </row>
    <row r="472" spans="1:41" x14ac:dyDescent="0.3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61"/>
      <c r="AE472" s="61"/>
      <c r="AF472" s="61"/>
      <c r="AG472" s="61"/>
      <c r="AH472" s="61"/>
      <c r="AI472" s="61"/>
      <c r="AJ472" s="61"/>
      <c r="AK472" s="61"/>
      <c r="AL472" s="200"/>
      <c r="AM472" s="61"/>
      <c r="AN472" s="61"/>
      <c r="AO472" s="61"/>
    </row>
    <row r="473" spans="1:41" x14ac:dyDescent="0.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61"/>
      <c r="AE473" s="61"/>
      <c r="AF473" s="61"/>
      <c r="AG473" s="61"/>
      <c r="AH473" s="61"/>
      <c r="AI473" s="61"/>
      <c r="AJ473" s="61"/>
      <c r="AK473" s="61"/>
      <c r="AL473" s="200"/>
      <c r="AM473" s="61"/>
      <c r="AN473" s="61"/>
      <c r="AO473" s="61"/>
    </row>
    <row r="474" spans="1:41" x14ac:dyDescent="0.3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61"/>
      <c r="AE474" s="61"/>
      <c r="AF474" s="61"/>
      <c r="AG474" s="61"/>
      <c r="AH474" s="61"/>
      <c r="AI474" s="61"/>
      <c r="AJ474" s="61"/>
      <c r="AK474" s="61"/>
      <c r="AL474" s="200"/>
      <c r="AM474" s="61"/>
      <c r="AN474" s="61"/>
      <c r="AO474" s="61"/>
    </row>
    <row r="475" spans="1:41" x14ac:dyDescent="0.3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61"/>
      <c r="AE475" s="61"/>
      <c r="AF475" s="61"/>
      <c r="AG475" s="61"/>
      <c r="AH475" s="61"/>
      <c r="AI475" s="61"/>
      <c r="AJ475" s="61"/>
      <c r="AK475" s="61"/>
      <c r="AL475" s="200"/>
      <c r="AM475" s="61"/>
      <c r="AN475" s="61"/>
      <c r="AO475" s="61"/>
    </row>
    <row r="476" spans="1:41" x14ac:dyDescent="0.3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61"/>
      <c r="AE476" s="61"/>
      <c r="AF476" s="61"/>
      <c r="AG476" s="61"/>
      <c r="AH476" s="61"/>
      <c r="AI476" s="61"/>
      <c r="AJ476" s="61"/>
      <c r="AK476" s="61"/>
      <c r="AL476" s="200"/>
      <c r="AM476" s="61"/>
      <c r="AN476" s="61"/>
      <c r="AO476" s="61"/>
    </row>
    <row r="477" spans="1:41" x14ac:dyDescent="0.3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61"/>
      <c r="AE477" s="61"/>
      <c r="AF477" s="61"/>
      <c r="AG477" s="61"/>
      <c r="AH477" s="61"/>
      <c r="AI477" s="61"/>
      <c r="AJ477" s="61"/>
      <c r="AK477" s="61"/>
      <c r="AL477" s="200"/>
      <c r="AM477" s="61"/>
      <c r="AN477" s="61"/>
      <c r="AO477" s="61"/>
    </row>
    <row r="478" spans="1:41" x14ac:dyDescent="0.3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61"/>
      <c r="AE478" s="61"/>
      <c r="AF478" s="61"/>
      <c r="AG478" s="61"/>
      <c r="AH478" s="61"/>
      <c r="AI478" s="61"/>
      <c r="AJ478" s="61"/>
      <c r="AK478" s="61"/>
      <c r="AL478" s="200"/>
      <c r="AM478" s="61"/>
      <c r="AN478" s="61"/>
      <c r="AO478" s="61"/>
    </row>
    <row r="479" spans="1:41" x14ac:dyDescent="0.3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61"/>
      <c r="AE479" s="61"/>
      <c r="AF479" s="61"/>
      <c r="AG479" s="61"/>
      <c r="AH479" s="61"/>
      <c r="AI479" s="61"/>
      <c r="AJ479" s="61"/>
      <c r="AK479" s="61"/>
      <c r="AL479" s="200"/>
      <c r="AM479" s="61"/>
      <c r="AN479" s="61"/>
      <c r="AO479" s="61"/>
    </row>
    <row r="480" spans="1:41" x14ac:dyDescent="0.3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61"/>
      <c r="AE480" s="61"/>
      <c r="AF480" s="61"/>
      <c r="AG480" s="61"/>
      <c r="AH480" s="61"/>
      <c r="AI480" s="61"/>
      <c r="AJ480" s="61"/>
      <c r="AK480" s="61"/>
      <c r="AL480" s="200"/>
      <c r="AM480" s="61"/>
      <c r="AN480" s="61"/>
      <c r="AO480" s="61"/>
    </row>
    <row r="481" spans="1:41" x14ac:dyDescent="0.3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61"/>
      <c r="AE481" s="61"/>
      <c r="AF481" s="61"/>
      <c r="AG481" s="61"/>
      <c r="AH481" s="61"/>
      <c r="AI481" s="61"/>
      <c r="AJ481" s="61"/>
      <c r="AK481" s="61"/>
      <c r="AL481" s="200"/>
      <c r="AM481" s="61"/>
      <c r="AN481" s="61"/>
      <c r="AO481" s="61"/>
    </row>
    <row r="482" spans="1:41" x14ac:dyDescent="0.3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61"/>
      <c r="AE482" s="61"/>
      <c r="AF482" s="61"/>
      <c r="AG482" s="61"/>
      <c r="AH482" s="61"/>
      <c r="AI482" s="61"/>
      <c r="AJ482" s="61"/>
      <c r="AK482" s="61"/>
      <c r="AL482" s="200"/>
      <c r="AM482" s="61"/>
      <c r="AN482" s="61"/>
      <c r="AO482" s="61"/>
    </row>
    <row r="483" spans="1:41" x14ac:dyDescent="0.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61"/>
      <c r="AE483" s="61"/>
      <c r="AF483" s="61"/>
      <c r="AG483" s="61"/>
      <c r="AH483" s="61"/>
      <c r="AI483" s="61"/>
      <c r="AJ483" s="61"/>
      <c r="AK483" s="61"/>
      <c r="AL483" s="200"/>
      <c r="AM483" s="61"/>
      <c r="AN483" s="61"/>
      <c r="AO483" s="61"/>
    </row>
    <row r="484" spans="1:41" x14ac:dyDescent="0.3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61"/>
      <c r="AE484" s="61"/>
      <c r="AF484" s="61"/>
      <c r="AG484" s="61"/>
      <c r="AH484" s="61"/>
      <c r="AI484" s="61"/>
      <c r="AJ484" s="61"/>
      <c r="AK484" s="61"/>
      <c r="AL484" s="200"/>
      <c r="AM484" s="61"/>
      <c r="AN484" s="61"/>
      <c r="AO484" s="61"/>
    </row>
    <row r="485" spans="1:41" x14ac:dyDescent="0.3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61"/>
      <c r="AE485" s="61"/>
      <c r="AF485" s="61"/>
      <c r="AG485" s="61"/>
      <c r="AH485" s="61"/>
      <c r="AI485" s="61"/>
      <c r="AJ485" s="61"/>
      <c r="AK485" s="61"/>
      <c r="AL485" s="200"/>
      <c r="AM485" s="61"/>
      <c r="AN485" s="61"/>
      <c r="AO485" s="61"/>
    </row>
    <row r="486" spans="1:41" x14ac:dyDescent="0.3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61"/>
      <c r="AE486" s="61"/>
      <c r="AF486" s="61"/>
      <c r="AG486" s="61"/>
      <c r="AH486" s="61"/>
      <c r="AI486" s="61"/>
      <c r="AJ486" s="61"/>
      <c r="AK486" s="61"/>
      <c r="AL486" s="200"/>
      <c r="AM486" s="61"/>
      <c r="AN486" s="61"/>
      <c r="AO486" s="61"/>
    </row>
    <row r="487" spans="1:41" x14ac:dyDescent="0.3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61"/>
      <c r="AE487" s="61"/>
      <c r="AF487" s="61"/>
      <c r="AG487" s="61"/>
      <c r="AH487" s="61"/>
      <c r="AI487" s="61"/>
      <c r="AJ487" s="61"/>
      <c r="AK487" s="61"/>
      <c r="AL487" s="200"/>
      <c r="AM487" s="61"/>
      <c r="AN487" s="61"/>
      <c r="AO487" s="61"/>
    </row>
    <row r="488" spans="1:41" x14ac:dyDescent="0.3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61"/>
      <c r="AE488" s="61"/>
      <c r="AF488" s="61"/>
      <c r="AG488" s="61"/>
      <c r="AH488" s="61"/>
      <c r="AI488" s="61"/>
      <c r="AJ488" s="61"/>
      <c r="AK488" s="61"/>
      <c r="AL488" s="200"/>
      <c r="AM488" s="61"/>
      <c r="AN488" s="61"/>
      <c r="AO488" s="61"/>
    </row>
    <row r="489" spans="1:41" x14ac:dyDescent="0.3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61"/>
      <c r="AE489" s="61"/>
      <c r="AF489" s="61"/>
      <c r="AG489" s="61"/>
      <c r="AH489" s="61"/>
      <c r="AI489" s="61"/>
      <c r="AJ489" s="61"/>
      <c r="AK489" s="61"/>
      <c r="AL489" s="200"/>
      <c r="AM489" s="61"/>
      <c r="AN489" s="61"/>
      <c r="AO489" s="61"/>
    </row>
    <row r="490" spans="1:41" x14ac:dyDescent="0.3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61"/>
      <c r="AE490" s="61"/>
      <c r="AF490" s="61"/>
      <c r="AG490" s="61"/>
      <c r="AH490" s="61"/>
      <c r="AI490" s="61"/>
      <c r="AJ490" s="61"/>
      <c r="AK490" s="61"/>
      <c r="AL490" s="200"/>
      <c r="AM490" s="61"/>
      <c r="AN490" s="61"/>
      <c r="AO490" s="61"/>
    </row>
    <row r="491" spans="1:41" x14ac:dyDescent="0.3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61"/>
      <c r="AE491" s="61"/>
      <c r="AF491" s="61"/>
      <c r="AG491" s="61"/>
      <c r="AH491" s="61"/>
      <c r="AI491" s="61"/>
      <c r="AJ491" s="61"/>
      <c r="AK491" s="61"/>
      <c r="AL491" s="200"/>
      <c r="AM491" s="61"/>
      <c r="AN491" s="61"/>
      <c r="AO491" s="61"/>
    </row>
    <row r="492" spans="1:41" x14ac:dyDescent="0.3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61"/>
      <c r="AE492" s="61"/>
      <c r="AF492" s="61"/>
      <c r="AG492" s="61"/>
      <c r="AH492" s="61"/>
      <c r="AI492" s="61"/>
      <c r="AJ492" s="61"/>
      <c r="AK492" s="61"/>
      <c r="AL492" s="200"/>
      <c r="AM492" s="61"/>
      <c r="AN492" s="61"/>
      <c r="AO492" s="61"/>
    </row>
    <row r="493" spans="1:41" x14ac:dyDescent="0.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61"/>
      <c r="AE493" s="61"/>
      <c r="AF493" s="61"/>
      <c r="AG493" s="61"/>
      <c r="AH493" s="61"/>
      <c r="AI493" s="61"/>
      <c r="AJ493" s="61"/>
      <c r="AK493" s="61"/>
      <c r="AL493" s="200"/>
      <c r="AM493" s="61"/>
      <c r="AN493" s="61"/>
      <c r="AO493" s="61"/>
    </row>
    <row r="494" spans="1:41" x14ac:dyDescent="0.3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61"/>
      <c r="AE494" s="61"/>
      <c r="AF494" s="61"/>
      <c r="AG494" s="61"/>
      <c r="AH494" s="61"/>
      <c r="AI494" s="61"/>
      <c r="AJ494" s="61"/>
      <c r="AK494" s="61"/>
      <c r="AL494" s="200"/>
      <c r="AM494" s="61"/>
      <c r="AN494" s="61"/>
      <c r="AO494" s="61"/>
    </row>
    <row r="495" spans="1:41" x14ac:dyDescent="0.3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61"/>
      <c r="AE495" s="61"/>
      <c r="AF495" s="61"/>
      <c r="AG495" s="61"/>
      <c r="AH495" s="61"/>
      <c r="AI495" s="61"/>
      <c r="AJ495" s="61"/>
      <c r="AK495" s="61"/>
      <c r="AL495" s="200"/>
      <c r="AM495" s="61"/>
      <c r="AN495" s="61"/>
      <c r="AO495" s="61"/>
    </row>
    <row r="496" spans="1:41" x14ac:dyDescent="0.3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61"/>
      <c r="AE496" s="61"/>
      <c r="AF496" s="61"/>
      <c r="AG496" s="61"/>
      <c r="AH496" s="61"/>
      <c r="AI496" s="61"/>
      <c r="AJ496" s="61"/>
      <c r="AK496" s="61"/>
      <c r="AL496" s="200"/>
      <c r="AM496" s="61"/>
      <c r="AN496" s="61"/>
      <c r="AO496" s="61"/>
    </row>
    <row r="497" spans="1:41" x14ac:dyDescent="0.3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61"/>
      <c r="AE497" s="61"/>
      <c r="AF497" s="61"/>
      <c r="AG497" s="61"/>
      <c r="AH497" s="61"/>
      <c r="AI497" s="61"/>
      <c r="AJ497" s="61"/>
      <c r="AK497" s="61"/>
      <c r="AL497" s="200"/>
      <c r="AM497" s="61"/>
      <c r="AN497" s="61"/>
      <c r="AO497" s="61"/>
    </row>
    <row r="498" spans="1:41" x14ac:dyDescent="0.3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61"/>
      <c r="AE498" s="61"/>
      <c r="AF498" s="61"/>
      <c r="AG498" s="61"/>
      <c r="AH498" s="61"/>
      <c r="AI498" s="61"/>
      <c r="AJ498" s="61"/>
      <c r="AK498" s="61"/>
      <c r="AL498" s="200"/>
      <c r="AM498" s="61"/>
      <c r="AN498" s="61"/>
      <c r="AO498" s="61"/>
    </row>
    <row r="499" spans="1:41" x14ac:dyDescent="0.3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61"/>
      <c r="AE499" s="61"/>
      <c r="AF499" s="61"/>
      <c r="AG499" s="61"/>
      <c r="AH499" s="61"/>
      <c r="AI499" s="61"/>
      <c r="AJ499" s="61"/>
      <c r="AK499" s="61"/>
      <c r="AL499" s="200"/>
      <c r="AM499" s="61"/>
      <c r="AN499" s="61"/>
      <c r="AO499" s="61"/>
    </row>
    <row r="500" spans="1:41" x14ac:dyDescent="0.3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61"/>
      <c r="AE500" s="61"/>
      <c r="AF500" s="61"/>
      <c r="AG500" s="61"/>
      <c r="AH500" s="61"/>
      <c r="AI500" s="61"/>
      <c r="AJ500" s="61"/>
      <c r="AK500" s="61"/>
      <c r="AL500" s="200"/>
      <c r="AM500" s="61"/>
      <c r="AN500" s="61"/>
      <c r="AO500" s="61"/>
    </row>
    <row r="501" spans="1:41" x14ac:dyDescent="0.3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61"/>
      <c r="AE501" s="61"/>
      <c r="AF501" s="61"/>
      <c r="AG501" s="61"/>
      <c r="AH501" s="61"/>
      <c r="AI501" s="61"/>
      <c r="AJ501" s="61"/>
      <c r="AK501" s="61"/>
      <c r="AL501" s="200"/>
      <c r="AM501" s="61"/>
      <c r="AN501" s="61"/>
      <c r="AO501" s="61"/>
    </row>
    <row r="502" spans="1:41" x14ac:dyDescent="0.3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61"/>
      <c r="AE502" s="61"/>
      <c r="AF502" s="61"/>
      <c r="AG502" s="61"/>
      <c r="AH502" s="61"/>
      <c r="AI502" s="61"/>
      <c r="AJ502" s="61"/>
      <c r="AK502" s="61"/>
      <c r="AL502" s="200"/>
      <c r="AM502" s="61"/>
      <c r="AN502" s="61"/>
      <c r="AO502" s="61"/>
    </row>
    <row r="503" spans="1:41" x14ac:dyDescent="0.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61"/>
      <c r="AE503" s="61"/>
      <c r="AF503" s="61"/>
      <c r="AG503" s="61"/>
      <c r="AH503" s="61"/>
      <c r="AI503" s="61"/>
      <c r="AJ503" s="61"/>
      <c r="AK503" s="61"/>
      <c r="AL503" s="200"/>
      <c r="AM503" s="61"/>
      <c r="AN503" s="61"/>
      <c r="AO503" s="61"/>
    </row>
    <row r="504" spans="1:41" x14ac:dyDescent="0.3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61"/>
      <c r="AE504" s="61"/>
      <c r="AF504" s="61"/>
      <c r="AG504" s="61"/>
      <c r="AH504" s="61"/>
      <c r="AI504" s="61"/>
      <c r="AJ504" s="61"/>
      <c r="AK504" s="61"/>
      <c r="AL504" s="200"/>
      <c r="AM504" s="61"/>
      <c r="AN504" s="61"/>
      <c r="AO504" s="61"/>
    </row>
    <row r="505" spans="1:41" x14ac:dyDescent="0.3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61"/>
      <c r="AE505" s="61"/>
      <c r="AF505" s="61"/>
      <c r="AG505" s="61"/>
      <c r="AH505" s="61"/>
      <c r="AI505" s="61"/>
      <c r="AJ505" s="61"/>
      <c r="AK505" s="61"/>
      <c r="AL505" s="200"/>
      <c r="AM505" s="61"/>
      <c r="AN505" s="61"/>
      <c r="AO505" s="61"/>
    </row>
    <row r="506" spans="1:41" x14ac:dyDescent="0.3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61"/>
      <c r="AE506" s="61"/>
      <c r="AF506" s="61"/>
      <c r="AG506" s="61"/>
      <c r="AH506" s="61"/>
      <c r="AI506" s="61"/>
      <c r="AJ506" s="61"/>
      <c r="AK506" s="61"/>
      <c r="AL506" s="200"/>
      <c r="AM506" s="61"/>
      <c r="AN506" s="61"/>
      <c r="AO506" s="61"/>
    </row>
    <row r="507" spans="1:41" x14ac:dyDescent="0.3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61"/>
      <c r="AE507" s="61"/>
      <c r="AF507" s="61"/>
      <c r="AG507" s="61"/>
      <c r="AH507" s="61"/>
      <c r="AI507" s="61"/>
      <c r="AJ507" s="61"/>
      <c r="AK507" s="61"/>
      <c r="AL507" s="200"/>
      <c r="AM507" s="61"/>
      <c r="AN507" s="61"/>
      <c r="AO507" s="61"/>
    </row>
    <row r="508" spans="1:41" x14ac:dyDescent="0.3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61"/>
      <c r="AE508" s="61"/>
      <c r="AF508" s="61"/>
      <c r="AG508" s="61"/>
      <c r="AH508" s="61"/>
      <c r="AI508" s="61"/>
      <c r="AJ508" s="61"/>
      <c r="AK508" s="61"/>
      <c r="AL508" s="200"/>
      <c r="AM508" s="61"/>
      <c r="AN508" s="61"/>
      <c r="AO508" s="61"/>
    </row>
    <row r="509" spans="1:41" x14ac:dyDescent="0.3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61"/>
      <c r="AE509" s="61"/>
      <c r="AF509" s="61"/>
      <c r="AG509" s="61"/>
      <c r="AH509" s="61"/>
      <c r="AI509" s="61"/>
      <c r="AJ509" s="61"/>
      <c r="AK509" s="61"/>
      <c r="AL509" s="200"/>
      <c r="AM509" s="61"/>
      <c r="AN509" s="61"/>
      <c r="AO509" s="61"/>
    </row>
    <row r="510" spans="1:41" x14ac:dyDescent="0.3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61"/>
      <c r="AE510" s="61"/>
      <c r="AF510" s="61"/>
      <c r="AG510" s="61"/>
      <c r="AH510" s="61"/>
      <c r="AI510" s="61"/>
      <c r="AJ510" s="61"/>
      <c r="AK510" s="61"/>
      <c r="AL510" s="200"/>
      <c r="AM510" s="61"/>
      <c r="AN510" s="61"/>
      <c r="AO510" s="61"/>
    </row>
    <row r="511" spans="1:41" x14ac:dyDescent="0.3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61"/>
      <c r="AE511" s="61"/>
      <c r="AF511" s="61"/>
      <c r="AG511" s="61"/>
      <c r="AH511" s="61"/>
      <c r="AI511" s="61"/>
      <c r="AJ511" s="61"/>
      <c r="AK511" s="61"/>
      <c r="AL511" s="200"/>
      <c r="AM511" s="61"/>
      <c r="AN511" s="61"/>
      <c r="AO511" s="61"/>
    </row>
    <row r="512" spans="1:41" x14ac:dyDescent="0.3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61"/>
      <c r="AE512" s="61"/>
      <c r="AF512" s="61"/>
      <c r="AG512" s="61"/>
      <c r="AH512" s="61"/>
      <c r="AI512" s="61"/>
      <c r="AJ512" s="61"/>
      <c r="AK512" s="61"/>
      <c r="AL512" s="200"/>
      <c r="AM512" s="61"/>
      <c r="AN512" s="61"/>
      <c r="AO512" s="61"/>
    </row>
    <row r="513" spans="1:41" x14ac:dyDescent="0.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61"/>
      <c r="AE513" s="61"/>
      <c r="AF513" s="61"/>
      <c r="AG513" s="61"/>
      <c r="AH513" s="61"/>
      <c r="AI513" s="61"/>
      <c r="AJ513" s="61"/>
      <c r="AK513" s="61"/>
      <c r="AL513" s="200"/>
      <c r="AM513" s="61"/>
      <c r="AN513" s="61"/>
      <c r="AO513" s="61"/>
    </row>
    <row r="514" spans="1:41" x14ac:dyDescent="0.3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61"/>
      <c r="AE514" s="61"/>
      <c r="AF514" s="61"/>
      <c r="AG514" s="61"/>
      <c r="AH514" s="61"/>
      <c r="AI514" s="61"/>
      <c r="AJ514" s="61"/>
      <c r="AK514" s="61"/>
      <c r="AL514" s="200"/>
      <c r="AM514" s="61"/>
      <c r="AN514" s="61"/>
      <c r="AO514" s="61"/>
    </row>
    <row r="515" spans="1:41" x14ac:dyDescent="0.3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61"/>
      <c r="AE515" s="61"/>
      <c r="AF515" s="61"/>
      <c r="AG515" s="61"/>
      <c r="AH515" s="61"/>
      <c r="AI515" s="61"/>
      <c r="AJ515" s="61"/>
      <c r="AK515" s="61"/>
      <c r="AL515" s="200"/>
      <c r="AM515" s="61"/>
      <c r="AN515" s="61"/>
      <c r="AO515" s="61"/>
    </row>
    <row r="516" spans="1:41" x14ac:dyDescent="0.3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61"/>
      <c r="AE516" s="61"/>
      <c r="AF516" s="61"/>
      <c r="AG516" s="61"/>
      <c r="AH516" s="61"/>
      <c r="AI516" s="61"/>
      <c r="AJ516" s="61"/>
      <c r="AK516" s="61"/>
      <c r="AL516" s="200"/>
      <c r="AM516" s="61"/>
      <c r="AN516" s="61"/>
      <c r="AO516" s="61"/>
    </row>
    <row r="517" spans="1:41" x14ac:dyDescent="0.3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61"/>
      <c r="AE517" s="61"/>
      <c r="AF517" s="61"/>
      <c r="AG517" s="61"/>
      <c r="AH517" s="61"/>
      <c r="AI517" s="61"/>
      <c r="AJ517" s="61"/>
      <c r="AK517" s="61"/>
      <c r="AL517" s="200"/>
      <c r="AM517" s="61"/>
      <c r="AN517" s="61"/>
      <c r="AO517" s="61"/>
    </row>
    <row r="518" spans="1:41" x14ac:dyDescent="0.3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61"/>
      <c r="AE518" s="61"/>
      <c r="AF518" s="61"/>
      <c r="AG518" s="61"/>
      <c r="AH518" s="61"/>
      <c r="AI518" s="61"/>
      <c r="AJ518" s="61"/>
      <c r="AK518" s="61"/>
      <c r="AL518" s="200"/>
      <c r="AM518" s="61"/>
      <c r="AN518" s="61"/>
      <c r="AO518" s="61"/>
    </row>
    <row r="519" spans="1:41" x14ac:dyDescent="0.3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61"/>
      <c r="AE519" s="61"/>
      <c r="AF519" s="61"/>
      <c r="AG519" s="61"/>
      <c r="AH519" s="61"/>
      <c r="AI519" s="61"/>
      <c r="AJ519" s="61"/>
      <c r="AK519" s="61"/>
      <c r="AL519" s="200"/>
      <c r="AM519" s="61"/>
      <c r="AN519" s="61"/>
      <c r="AO519" s="61"/>
    </row>
    <row r="520" spans="1:41" x14ac:dyDescent="0.3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61"/>
      <c r="AE520" s="61"/>
      <c r="AF520" s="61"/>
      <c r="AG520" s="61"/>
      <c r="AH520" s="61"/>
      <c r="AI520" s="61"/>
      <c r="AJ520" s="61"/>
      <c r="AK520" s="61"/>
      <c r="AL520" s="200"/>
      <c r="AM520" s="61"/>
      <c r="AN520" s="61"/>
      <c r="AO520" s="61"/>
    </row>
    <row r="521" spans="1:41" x14ac:dyDescent="0.3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61"/>
      <c r="AE521" s="61"/>
      <c r="AF521" s="61"/>
      <c r="AG521" s="61"/>
      <c r="AH521" s="61"/>
      <c r="AI521" s="61"/>
      <c r="AJ521" s="61"/>
      <c r="AK521" s="61"/>
      <c r="AL521" s="200"/>
      <c r="AM521" s="61"/>
      <c r="AN521" s="61"/>
      <c r="AO521" s="61"/>
    </row>
    <row r="522" spans="1:41" x14ac:dyDescent="0.3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61"/>
      <c r="AE522" s="61"/>
      <c r="AF522" s="61"/>
      <c r="AG522" s="61"/>
      <c r="AH522" s="61"/>
      <c r="AI522" s="61"/>
      <c r="AJ522" s="61"/>
      <c r="AK522" s="61"/>
      <c r="AL522" s="200"/>
      <c r="AM522" s="61"/>
      <c r="AN522" s="61"/>
      <c r="AO522" s="61"/>
    </row>
    <row r="523" spans="1:41" x14ac:dyDescent="0.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61"/>
      <c r="AE523" s="61"/>
      <c r="AF523" s="61"/>
      <c r="AG523" s="61"/>
      <c r="AH523" s="61"/>
      <c r="AI523" s="61"/>
      <c r="AJ523" s="61"/>
      <c r="AK523" s="61"/>
      <c r="AL523" s="200"/>
      <c r="AM523" s="61"/>
      <c r="AN523" s="61"/>
      <c r="AO523" s="61"/>
    </row>
    <row r="524" spans="1:41" x14ac:dyDescent="0.3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61"/>
      <c r="AE524" s="61"/>
      <c r="AF524" s="61"/>
      <c r="AG524" s="61"/>
      <c r="AH524" s="61"/>
      <c r="AI524" s="61"/>
      <c r="AJ524" s="61"/>
      <c r="AK524" s="61"/>
      <c r="AL524" s="200"/>
      <c r="AM524" s="61"/>
      <c r="AN524" s="61"/>
      <c r="AO524" s="61"/>
    </row>
    <row r="525" spans="1:41" x14ac:dyDescent="0.3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61"/>
      <c r="AE525" s="61"/>
      <c r="AF525" s="61"/>
      <c r="AG525" s="61"/>
      <c r="AH525" s="61"/>
      <c r="AI525" s="61"/>
      <c r="AJ525" s="61"/>
      <c r="AK525" s="61"/>
      <c r="AL525" s="200"/>
      <c r="AM525" s="61"/>
      <c r="AN525" s="61"/>
      <c r="AO525" s="61"/>
    </row>
    <row r="526" spans="1:41" x14ac:dyDescent="0.3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61"/>
      <c r="AE526" s="61"/>
      <c r="AF526" s="61"/>
      <c r="AG526" s="61"/>
      <c r="AH526" s="61"/>
      <c r="AI526" s="61"/>
      <c r="AJ526" s="61"/>
      <c r="AK526" s="61"/>
      <c r="AL526" s="200"/>
      <c r="AM526" s="61"/>
      <c r="AN526" s="61"/>
      <c r="AO526" s="61"/>
    </row>
    <row r="527" spans="1:41" x14ac:dyDescent="0.3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61"/>
      <c r="AE527" s="61"/>
      <c r="AF527" s="61"/>
      <c r="AG527" s="61"/>
      <c r="AH527" s="61"/>
      <c r="AI527" s="61"/>
      <c r="AJ527" s="61"/>
      <c r="AK527" s="61"/>
      <c r="AL527" s="200"/>
      <c r="AM527" s="61"/>
      <c r="AN527" s="61"/>
      <c r="AO527" s="61"/>
    </row>
    <row r="528" spans="1:41" x14ac:dyDescent="0.3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61"/>
      <c r="AE528" s="61"/>
      <c r="AF528" s="61"/>
      <c r="AG528" s="61"/>
      <c r="AH528" s="61"/>
      <c r="AI528" s="61"/>
      <c r="AJ528" s="61"/>
      <c r="AK528" s="61"/>
      <c r="AL528" s="200"/>
      <c r="AM528" s="61"/>
      <c r="AN528" s="61"/>
      <c r="AO528" s="61"/>
    </row>
    <row r="529" spans="1:41" x14ac:dyDescent="0.3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61"/>
      <c r="AE529" s="61"/>
      <c r="AF529" s="61"/>
      <c r="AG529" s="61"/>
      <c r="AH529" s="61"/>
      <c r="AI529" s="61"/>
      <c r="AJ529" s="61"/>
      <c r="AK529" s="61"/>
      <c r="AL529" s="200"/>
      <c r="AM529" s="61"/>
      <c r="AN529" s="61"/>
      <c r="AO529" s="61"/>
    </row>
    <row r="530" spans="1:41" x14ac:dyDescent="0.3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61"/>
      <c r="AE530" s="61"/>
      <c r="AF530" s="61"/>
      <c r="AG530" s="61"/>
      <c r="AH530" s="61"/>
      <c r="AI530" s="61"/>
      <c r="AJ530" s="61"/>
      <c r="AK530" s="61"/>
      <c r="AL530" s="200"/>
      <c r="AM530" s="61"/>
      <c r="AN530" s="61"/>
      <c r="AO530" s="61"/>
    </row>
    <row r="531" spans="1:41" x14ac:dyDescent="0.3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61"/>
      <c r="AE531" s="61"/>
      <c r="AF531" s="61"/>
      <c r="AG531" s="61"/>
      <c r="AH531" s="61"/>
      <c r="AI531" s="61"/>
      <c r="AJ531" s="61"/>
      <c r="AK531" s="61"/>
      <c r="AL531" s="200"/>
      <c r="AM531" s="61"/>
      <c r="AN531" s="61"/>
      <c r="AO531" s="61"/>
    </row>
    <row r="532" spans="1:41" x14ac:dyDescent="0.3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61"/>
      <c r="AE532" s="61"/>
      <c r="AF532" s="61"/>
      <c r="AG532" s="61"/>
      <c r="AH532" s="61"/>
      <c r="AI532" s="61"/>
      <c r="AJ532" s="61"/>
      <c r="AK532" s="61"/>
      <c r="AL532" s="200"/>
      <c r="AM532" s="61"/>
      <c r="AN532" s="61"/>
      <c r="AO532" s="61"/>
    </row>
    <row r="533" spans="1:41" x14ac:dyDescent="0.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61"/>
      <c r="AE533" s="61"/>
      <c r="AF533" s="61"/>
      <c r="AG533" s="61"/>
      <c r="AH533" s="61"/>
      <c r="AI533" s="61"/>
      <c r="AJ533" s="61"/>
      <c r="AK533" s="61"/>
      <c r="AL533" s="200"/>
      <c r="AM533" s="61"/>
      <c r="AN533" s="61"/>
      <c r="AO533" s="61"/>
    </row>
    <row r="534" spans="1:41" x14ac:dyDescent="0.3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61"/>
      <c r="AE534" s="61"/>
      <c r="AF534" s="61"/>
      <c r="AG534" s="61"/>
      <c r="AH534" s="61"/>
      <c r="AI534" s="61"/>
      <c r="AJ534" s="61"/>
      <c r="AK534" s="61"/>
      <c r="AL534" s="200"/>
      <c r="AM534" s="61"/>
      <c r="AN534" s="61"/>
      <c r="AO534" s="61"/>
    </row>
    <row r="535" spans="1:41" x14ac:dyDescent="0.3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61"/>
      <c r="AE535" s="61"/>
      <c r="AF535" s="61"/>
      <c r="AG535" s="61"/>
      <c r="AH535" s="61"/>
      <c r="AI535" s="61"/>
      <c r="AJ535" s="61"/>
      <c r="AK535" s="61"/>
      <c r="AL535" s="200"/>
      <c r="AM535" s="61"/>
      <c r="AN535" s="61"/>
      <c r="AO535" s="61"/>
    </row>
    <row r="536" spans="1:41" x14ac:dyDescent="0.3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61"/>
      <c r="AE536" s="61"/>
      <c r="AF536" s="61"/>
      <c r="AG536" s="61"/>
      <c r="AH536" s="61"/>
      <c r="AI536" s="61"/>
      <c r="AJ536" s="61"/>
      <c r="AK536" s="61"/>
      <c r="AL536" s="200"/>
      <c r="AM536" s="61"/>
      <c r="AN536" s="61"/>
      <c r="AO536" s="61"/>
    </row>
    <row r="537" spans="1:41" x14ac:dyDescent="0.3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61"/>
      <c r="AE537" s="61"/>
      <c r="AF537" s="61"/>
      <c r="AG537" s="61"/>
      <c r="AH537" s="61"/>
      <c r="AI537" s="61"/>
      <c r="AJ537" s="61"/>
      <c r="AK537" s="61"/>
      <c r="AL537" s="200"/>
      <c r="AM537" s="61"/>
      <c r="AN537" s="61"/>
      <c r="AO537" s="61"/>
    </row>
    <row r="538" spans="1:41" x14ac:dyDescent="0.3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61"/>
      <c r="AE538" s="61"/>
      <c r="AF538" s="61"/>
      <c r="AG538" s="61"/>
      <c r="AH538" s="61"/>
      <c r="AI538" s="61"/>
      <c r="AJ538" s="61"/>
      <c r="AK538" s="61"/>
      <c r="AL538" s="200"/>
      <c r="AM538" s="61"/>
      <c r="AN538" s="61"/>
      <c r="AO538" s="61"/>
    </row>
    <row r="539" spans="1:41" x14ac:dyDescent="0.3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61"/>
      <c r="AE539" s="61"/>
      <c r="AF539" s="61"/>
      <c r="AG539" s="61"/>
      <c r="AH539" s="61"/>
      <c r="AI539" s="61"/>
      <c r="AJ539" s="61"/>
      <c r="AK539" s="61"/>
      <c r="AL539" s="200"/>
      <c r="AM539" s="61"/>
      <c r="AN539" s="61"/>
      <c r="AO539" s="61"/>
    </row>
    <row r="540" spans="1:41" x14ac:dyDescent="0.3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61"/>
      <c r="AE540" s="61"/>
      <c r="AF540" s="61"/>
      <c r="AG540" s="61"/>
      <c r="AH540" s="61"/>
      <c r="AI540" s="61"/>
      <c r="AJ540" s="61"/>
      <c r="AK540" s="61"/>
      <c r="AL540" s="200"/>
      <c r="AM540" s="61"/>
      <c r="AN540" s="61"/>
      <c r="AO540" s="61"/>
    </row>
    <row r="541" spans="1:41" x14ac:dyDescent="0.3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61"/>
      <c r="AE541" s="61"/>
      <c r="AF541" s="61"/>
      <c r="AG541" s="61"/>
      <c r="AH541" s="61"/>
      <c r="AI541" s="61"/>
      <c r="AJ541" s="61"/>
      <c r="AK541" s="61"/>
      <c r="AL541" s="200"/>
      <c r="AM541" s="61"/>
      <c r="AN541" s="61"/>
      <c r="AO541" s="61"/>
    </row>
    <row r="542" spans="1:41" x14ac:dyDescent="0.3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61"/>
      <c r="AE542" s="61"/>
      <c r="AF542" s="61"/>
      <c r="AG542" s="61"/>
      <c r="AH542" s="61"/>
      <c r="AI542" s="61"/>
      <c r="AJ542" s="61"/>
      <c r="AK542" s="61"/>
      <c r="AL542" s="200"/>
      <c r="AM542" s="61"/>
      <c r="AN542" s="61"/>
      <c r="AO542" s="61"/>
    </row>
    <row r="543" spans="1:41" x14ac:dyDescent="0.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61"/>
      <c r="AE543" s="61"/>
      <c r="AF543" s="61"/>
      <c r="AG543" s="61"/>
      <c r="AH543" s="61"/>
      <c r="AI543" s="61"/>
      <c r="AJ543" s="61"/>
      <c r="AK543" s="61"/>
      <c r="AL543" s="200"/>
      <c r="AM543" s="61"/>
      <c r="AN543" s="61"/>
      <c r="AO543" s="61"/>
    </row>
    <row r="544" spans="1:41" x14ac:dyDescent="0.3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61"/>
      <c r="AE544" s="61"/>
      <c r="AF544" s="61"/>
      <c r="AG544" s="61"/>
      <c r="AH544" s="61"/>
      <c r="AI544" s="61"/>
      <c r="AJ544" s="61"/>
      <c r="AK544" s="61"/>
      <c r="AL544" s="200"/>
      <c r="AM544" s="61"/>
      <c r="AN544" s="61"/>
      <c r="AO544" s="61"/>
    </row>
    <row r="545" spans="1:41" x14ac:dyDescent="0.3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61"/>
      <c r="AE545" s="61"/>
      <c r="AF545" s="61"/>
      <c r="AG545" s="61"/>
      <c r="AH545" s="61"/>
      <c r="AI545" s="61"/>
      <c r="AJ545" s="61"/>
      <c r="AK545" s="61"/>
      <c r="AL545" s="200"/>
      <c r="AM545" s="61"/>
      <c r="AN545" s="61"/>
      <c r="AO545" s="61"/>
    </row>
    <row r="546" spans="1:41" x14ac:dyDescent="0.3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61"/>
      <c r="AE546" s="61"/>
      <c r="AF546" s="61"/>
      <c r="AG546" s="61"/>
      <c r="AH546" s="61"/>
      <c r="AI546" s="61"/>
      <c r="AJ546" s="61"/>
      <c r="AK546" s="61"/>
      <c r="AL546" s="200"/>
      <c r="AM546" s="61"/>
      <c r="AN546" s="61"/>
      <c r="AO546" s="61"/>
    </row>
    <row r="547" spans="1:41" x14ac:dyDescent="0.3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61"/>
      <c r="AE547" s="61"/>
      <c r="AF547" s="61"/>
      <c r="AG547" s="61"/>
      <c r="AH547" s="61"/>
      <c r="AI547" s="61"/>
      <c r="AJ547" s="61"/>
      <c r="AK547" s="61"/>
      <c r="AL547" s="200"/>
      <c r="AM547" s="61"/>
      <c r="AN547" s="61"/>
      <c r="AO547" s="61"/>
    </row>
    <row r="548" spans="1:41" x14ac:dyDescent="0.3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61"/>
      <c r="AE548" s="61"/>
      <c r="AF548" s="61"/>
      <c r="AG548" s="61"/>
      <c r="AH548" s="61"/>
      <c r="AI548" s="61"/>
      <c r="AJ548" s="61"/>
      <c r="AK548" s="61"/>
      <c r="AL548" s="200"/>
      <c r="AM548" s="61"/>
      <c r="AN548" s="61"/>
      <c r="AO548" s="61"/>
    </row>
    <row r="549" spans="1:41" x14ac:dyDescent="0.3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61"/>
      <c r="AE549" s="61"/>
      <c r="AF549" s="61"/>
      <c r="AG549" s="61"/>
      <c r="AH549" s="61"/>
      <c r="AI549" s="61"/>
      <c r="AJ549" s="61"/>
      <c r="AK549" s="61"/>
      <c r="AL549" s="200"/>
      <c r="AM549" s="61"/>
      <c r="AN549" s="61"/>
      <c r="AO549" s="61"/>
    </row>
    <row r="550" spans="1:41" x14ac:dyDescent="0.3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61"/>
      <c r="AE550" s="61"/>
      <c r="AF550" s="61"/>
      <c r="AG550" s="61"/>
      <c r="AH550" s="61"/>
      <c r="AI550" s="61"/>
      <c r="AJ550" s="61"/>
      <c r="AK550" s="61"/>
      <c r="AL550" s="200"/>
      <c r="AM550" s="61"/>
      <c r="AN550" s="61"/>
      <c r="AO550" s="61"/>
    </row>
    <row r="551" spans="1:41" x14ac:dyDescent="0.3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61"/>
      <c r="AE551" s="61"/>
      <c r="AF551" s="61"/>
      <c r="AG551" s="61"/>
      <c r="AH551" s="61"/>
      <c r="AI551" s="61"/>
      <c r="AJ551" s="61"/>
      <c r="AK551" s="61"/>
      <c r="AL551" s="200"/>
      <c r="AM551" s="61"/>
      <c r="AN551" s="61"/>
      <c r="AO551" s="61"/>
    </row>
    <row r="552" spans="1:41" x14ac:dyDescent="0.3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61"/>
      <c r="AE552" s="61"/>
      <c r="AF552" s="61"/>
      <c r="AG552" s="61"/>
      <c r="AH552" s="61"/>
      <c r="AI552" s="61"/>
      <c r="AJ552" s="61"/>
      <c r="AK552" s="61"/>
      <c r="AL552" s="200"/>
      <c r="AM552" s="61"/>
      <c r="AN552" s="61"/>
      <c r="AO552" s="61"/>
    </row>
    <row r="553" spans="1:41" x14ac:dyDescent="0.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61"/>
      <c r="AE553" s="61"/>
      <c r="AF553" s="61"/>
      <c r="AG553" s="61"/>
      <c r="AH553" s="61"/>
      <c r="AI553" s="61"/>
      <c r="AJ553" s="61"/>
      <c r="AK553" s="61"/>
      <c r="AL553" s="200"/>
      <c r="AM553" s="61"/>
      <c r="AN553" s="61"/>
      <c r="AO553" s="61"/>
    </row>
    <row r="554" spans="1:41" x14ac:dyDescent="0.3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61"/>
      <c r="AE554" s="61"/>
      <c r="AF554" s="61"/>
      <c r="AG554" s="61"/>
      <c r="AH554" s="61"/>
      <c r="AI554" s="61"/>
      <c r="AJ554" s="61"/>
      <c r="AK554" s="61"/>
      <c r="AL554" s="200"/>
      <c r="AM554" s="61"/>
      <c r="AN554" s="61"/>
      <c r="AO554" s="61"/>
    </row>
    <row r="555" spans="1:41" x14ac:dyDescent="0.3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61"/>
      <c r="AE555" s="61"/>
      <c r="AF555" s="61"/>
      <c r="AG555" s="61"/>
      <c r="AH555" s="61"/>
      <c r="AI555" s="61"/>
      <c r="AJ555" s="61"/>
      <c r="AK555" s="61"/>
      <c r="AL555" s="200"/>
      <c r="AM555" s="61"/>
      <c r="AN555" s="61"/>
      <c r="AO555" s="61"/>
    </row>
    <row r="556" spans="1:41" x14ac:dyDescent="0.3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61"/>
      <c r="AE556" s="61"/>
      <c r="AF556" s="61"/>
      <c r="AG556" s="61"/>
      <c r="AH556" s="61"/>
      <c r="AI556" s="61"/>
      <c r="AJ556" s="61"/>
      <c r="AK556" s="61"/>
      <c r="AL556" s="200"/>
      <c r="AM556" s="61"/>
      <c r="AN556" s="61"/>
      <c r="AO556" s="61"/>
    </row>
    <row r="557" spans="1:41" x14ac:dyDescent="0.3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61"/>
      <c r="AE557" s="61"/>
      <c r="AF557" s="61"/>
      <c r="AG557" s="61"/>
      <c r="AH557" s="61"/>
      <c r="AI557" s="61"/>
      <c r="AJ557" s="61"/>
      <c r="AK557" s="61"/>
      <c r="AL557" s="200"/>
      <c r="AM557" s="61"/>
      <c r="AN557" s="61"/>
      <c r="AO557" s="61"/>
    </row>
    <row r="558" spans="1:41" x14ac:dyDescent="0.3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61"/>
      <c r="AE558" s="61"/>
      <c r="AF558" s="61"/>
      <c r="AG558" s="61"/>
      <c r="AH558" s="61"/>
      <c r="AI558" s="61"/>
      <c r="AJ558" s="61"/>
      <c r="AK558" s="61"/>
      <c r="AL558" s="200"/>
      <c r="AM558" s="61"/>
      <c r="AN558" s="61"/>
      <c r="AO558" s="61"/>
    </row>
    <row r="559" spans="1:41" x14ac:dyDescent="0.3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61"/>
      <c r="AE559" s="61"/>
      <c r="AF559" s="61"/>
      <c r="AG559" s="61"/>
      <c r="AH559" s="61"/>
      <c r="AI559" s="61"/>
      <c r="AJ559" s="61"/>
      <c r="AK559" s="61"/>
      <c r="AL559" s="200"/>
      <c r="AM559" s="61"/>
      <c r="AN559" s="61"/>
      <c r="AO559" s="61"/>
    </row>
    <row r="560" spans="1:41" x14ac:dyDescent="0.3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61"/>
      <c r="AE560" s="61"/>
      <c r="AF560" s="61"/>
      <c r="AG560" s="61"/>
      <c r="AH560" s="61"/>
      <c r="AI560" s="61"/>
      <c r="AJ560" s="61"/>
      <c r="AK560" s="61"/>
      <c r="AL560" s="200"/>
      <c r="AM560" s="61"/>
      <c r="AN560" s="61"/>
      <c r="AO560" s="61"/>
    </row>
    <row r="561" spans="1:41" x14ac:dyDescent="0.3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61"/>
      <c r="AE561" s="61"/>
      <c r="AF561" s="61"/>
      <c r="AG561" s="61"/>
      <c r="AH561" s="61"/>
      <c r="AI561" s="61"/>
      <c r="AJ561" s="61"/>
      <c r="AK561" s="61"/>
      <c r="AL561" s="200"/>
      <c r="AM561" s="61"/>
      <c r="AN561" s="61"/>
      <c r="AO561" s="61"/>
    </row>
    <row r="562" spans="1:41" x14ac:dyDescent="0.3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61"/>
      <c r="AE562" s="61"/>
      <c r="AF562" s="61"/>
      <c r="AG562" s="61"/>
      <c r="AH562" s="61"/>
      <c r="AI562" s="61"/>
      <c r="AJ562" s="61"/>
      <c r="AK562" s="61"/>
      <c r="AL562" s="200"/>
      <c r="AM562" s="61"/>
      <c r="AN562" s="61"/>
      <c r="AO562" s="61"/>
    </row>
    <row r="563" spans="1:41" x14ac:dyDescent="0.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61"/>
      <c r="AE563" s="61"/>
      <c r="AF563" s="61"/>
      <c r="AG563" s="61"/>
      <c r="AH563" s="61"/>
      <c r="AI563" s="61"/>
      <c r="AJ563" s="61"/>
      <c r="AK563" s="61"/>
      <c r="AL563" s="200"/>
      <c r="AM563" s="61"/>
      <c r="AN563" s="61"/>
      <c r="AO563" s="61"/>
    </row>
    <row r="564" spans="1:41" x14ac:dyDescent="0.3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61"/>
      <c r="AE564" s="61"/>
      <c r="AF564" s="61"/>
      <c r="AG564" s="61"/>
      <c r="AH564" s="61"/>
      <c r="AI564" s="61"/>
      <c r="AJ564" s="61"/>
      <c r="AK564" s="61"/>
      <c r="AL564" s="200"/>
      <c r="AM564" s="61"/>
      <c r="AN564" s="61"/>
      <c r="AO564" s="61"/>
    </row>
    <row r="565" spans="1:41" x14ac:dyDescent="0.3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61"/>
      <c r="AE565" s="61"/>
      <c r="AF565" s="61"/>
      <c r="AG565" s="61"/>
      <c r="AH565" s="61"/>
      <c r="AI565" s="61"/>
      <c r="AJ565" s="61"/>
      <c r="AK565" s="61"/>
      <c r="AL565" s="200"/>
      <c r="AM565" s="61"/>
      <c r="AN565" s="61"/>
      <c r="AO565" s="61"/>
    </row>
    <row r="566" spans="1:41" x14ac:dyDescent="0.3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61"/>
      <c r="AE566" s="61"/>
      <c r="AF566" s="61"/>
      <c r="AG566" s="61"/>
      <c r="AH566" s="61"/>
      <c r="AI566" s="61"/>
      <c r="AJ566" s="61"/>
      <c r="AK566" s="61"/>
      <c r="AL566" s="200"/>
      <c r="AM566" s="61"/>
      <c r="AN566" s="61"/>
      <c r="AO566" s="61"/>
    </row>
    <row r="567" spans="1:41" x14ac:dyDescent="0.3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61"/>
      <c r="AE567" s="61"/>
      <c r="AF567" s="61"/>
      <c r="AG567" s="61"/>
      <c r="AH567" s="61"/>
      <c r="AI567" s="61"/>
      <c r="AJ567" s="61"/>
      <c r="AK567" s="61"/>
      <c r="AL567" s="200"/>
      <c r="AM567" s="61"/>
      <c r="AN567" s="61"/>
      <c r="AO567" s="61"/>
    </row>
    <row r="568" spans="1:41" x14ac:dyDescent="0.3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61"/>
      <c r="AE568" s="61"/>
      <c r="AF568" s="61"/>
      <c r="AG568" s="61"/>
      <c r="AH568" s="61"/>
      <c r="AI568" s="61"/>
      <c r="AJ568" s="61"/>
      <c r="AK568" s="61"/>
      <c r="AL568" s="200"/>
      <c r="AM568" s="61"/>
      <c r="AN568" s="61"/>
      <c r="AO568" s="61"/>
    </row>
    <row r="569" spans="1:41" x14ac:dyDescent="0.3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61"/>
      <c r="AE569" s="61"/>
      <c r="AF569" s="61"/>
      <c r="AG569" s="61"/>
      <c r="AH569" s="61"/>
      <c r="AI569" s="61"/>
      <c r="AJ569" s="61"/>
      <c r="AK569" s="61"/>
      <c r="AL569" s="200"/>
      <c r="AM569" s="61"/>
      <c r="AN569" s="61"/>
      <c r="AO569" s="61"/>
    </row>
    <row r="570" spans="1:41" x14ac:dyDescent="0.3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61"/>
      <c r="AE570" s="61"/>
      <c r="AF570" s="61"/>
      <c r="AG570" s="61"/>
      <c r="AH570" s="61"/>
      <c r="AI570" s="61"/>
      <c r="AJ570" s="61"/>
      <c r="AK570" s="61"/>
      <c r="AL570" s="200"/>
      <c r="AM570" s="61"/>
      <c r="AN570" s="61"/>
      <c r="AO570" s="61"/>
    </row>
    <row r="571" spans="1:41" x14ac:dyDescent="0.3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61"/>
      <c r="AE571" s="61"/>
      <c r="AF571" s="61"/>
      <c r="AG571" s="61"/>
      <c r="AH571" s="61"/>
      <c r="AI571" s="61"/>
      <c r="AJ571" s="61"/>
      <c r="AK571" s="61"/>
      <c r="AL571" s="200"/>
      <c r="AM571" s="61"/>
      <c r="AN571" s="61"/>
      <c r="AO571" s="61"/>
    </row>
    <row r="572" spans="1:41" x14ac:dyDescent="0.3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61"/>
      <c r="AE572" s="61"/>
      <c r="AF572" s="61"/>
      <c r="AG572" s="61"/>
      <c r="AH572" s="61"/>
      <c r="AI572" s="61"/>
      <c r="AJ572" s="61"/>
      <c r="AK572" s="61"/>
      <c r="AL572" s="200"/>
      <c r="AM572" s="61"/>
      <c r="AN572" s="61"/>
      <c r="AO572" s="61"/>
    </row>
    <row r="573" spans="1:41" x14ac:dyDescent="0.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61"/>
      <c r="AE573" s="61"/>
      <c r="AF573" s="61"/>
      <c r="AG573" s="61"/>
      <c r="AH573" s="61"/>
      <c r="AI573" s="61"/>
      <c r="AJ573" s="61"/>
      <c r="AK573" s="61"/>
      <c r="AL573" s="200"/>
      <c r="AM573" s="61"/>
      <c r="AN573" s="61"/>
      <c r="AO573" s="61"/>
    </row>
    <row r="574" spans="1:41" x14ac:dyDescent="0.3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61"/>
      <c r="AE574" s="61"/>
      <c r="AF574" s="61"/>
      <c r="AG574" s="61"/>
      <c r="AH574" s="61"/>
      <c r="AI574" s="61"/>
      <c r="AJ574" s="61"/>
      <c r="AK574" s="61"/>
      <c r="AL574" s="200"/>
      <c r="AM574" s="61"/>
      <c r="AN574" s="61"/>
      <c r="AO574" s="61"/>
    </row>
    <row r="575" spans="1:41" x14ac:dyDescent="0.3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61"/>
      <c r="AE575" s="61"/>
      <c r="AF575" s="61"/>
      <c r="AG575" s="61"/>
      <c r="AH575" s="61"/>
      <c r="AI575" s="61"/>
      <c r="AJ575" s="61"/>
      <c r="AK575" s="61"/>
      <c r="AL575" s="200"/>
      <c r="AM575" s="61"/>
      <c r="AN575" s="61"/>
      <c r="AO575" s="61"/>
    </row>
    <row r="576" spans="1:41" x14ac:dyDescent="0.3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61"/>
      <c r="AE576" s="61"/>
      <c r="AF576" s="61"/>
      <c r="AG576" s="61"/>
      <c r="AH576" s="61"/>
      <c r="AI576" s="61"/>
      <c r="AJ576" s="61"/>
      <c r="AK576" s="61"/>
      <c r="AL576" s="200"/>
      <c r="AM576" s="61"/>
      <c r="AN576" s="61"/>
      <c r="AO576" s="61"/>
    </row>
    <row r="577" spans="1:41" x14ac:dyDescent="0.3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61"/>
      <c r="AE577" s="61"/>
      <c r="AF577" s="61"/>
      <c r="AG577" s="61"/>
      <c r="AH577" s="61"/>
      <c r="AI577" s="61"/>
      <c r="AJ577" s="61"/>
      <c r="AK577" s="61"/>
      <c r="AL577" s="200"/>
      <c r="AM577" s="61"/>
      <c r="AN577" s="61"/>
      <c r="AO577" s="61"/>
    </row>
    <row r="578" spans="1:41" x14ac:dyDescent="0.3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61"/>
      <c r="AE578" s="61"/>
      <c r="AF578" s="61"/>
      <c r="AG578" s="61"/>
      <c r="AH578" s="61"/>
      <c r="AI578" s="61"/>
      <c r="AJ578" s="61"/>
      <c r="AK578" s="61"/>
      <c r="AL578" s="200"/>
      <c r="AM578" s="61"/>
      <c r="AN578" s="61"/>
      <c r="AO578" s="61"/>
    </row>
    <row r="579" spans="1:41" x14ac:dyDescent="0.3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61"/>
      <c r="AE579" s="61"/>
      <c r="AF579" s="61"/>
      <c r="AG579" s="61"/>
      <c r="AH579" s="61"/>
      <c r="AI579" s="61"/>
      <c r="AJ579" s="61"/>
      <c r="AK579" s="61"/>
      <c r="AL579" s="200"/>
      <c r="AM579" s="61"/>
      <c r="AN579" s="61"/>
      <c r="AO579" s="61"/>
    </row>
    <row r="580" spans="1:41" x14ac:dyDescent="0.3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61"/>
      <c r="AE580" s="61"/>
      <c r="AF580" s="61"/>
      <c r="AG580" s="61"/>
      <c r="AH580" s="61"/>
      <c r="AI580" s="61"/>
      <c r="AJ580" s="61"/>
      <c r="AK580" s="61"/>
      <c r="AL580" s="200"/>
      <c r="AM580" s="61"/>
      <c r="AN580" s="61"/>
      <c r="AO580" s="61"/>
    </row>
    <row r="581" spans="1:41" x14ac:dyDescent="0.3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61"/>
      <c r="AE581" s="61"/>
      <c r="AF581" s="61"/>
      <c r="AG581" s="61"/>
      <c r="AH581" s="61"/>
      <c r="AI581" s="61"/>
      <c r="AJ581" s="61"/>
      <c r="AK581" s="61"/>
      <c r="AL581" s="200"/>
      <c r="AM581" s="61"/>
      <c r="AN581" s="61"/>
      <c r="AO581" s="61"/>
    </row>
    <row r="582" spans="1:41" x14ac:dyDescent="0.3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61"/>
      <c r="AE582" s="61"/>
      <c r="AF582" s="61"/>
      <c r="AG582" s="61"/>
      <c r="AH582" s="61"/>
      <c r="AI582" s="61"/>
      <c r="AJ582" s="61"/>
      <c r="AK582" s="61"/>
      <c r="AL582" s="200"/>
      <c r="AM582" s="61"/>
      <c r="AN582" s="61"/>
      <c r="AO582" s="61"/>
    </row>
    <row r="583" spans="1:41" x14ac:dyDescent="0.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61"/>
      <c r="AE583" s="61"/>
      <c r="AF583" s="61"/>
      <c r="AG583" s="61"/>
      <c r="AH583" s="61"/>
      <c r="AI583" s="61"/>
      <c r="AJ583" s="61"/>
      <c r="AK583" s="61"/>
      <c r="AL583" s="200"/>
      <c r="AM583" s="61"/>
      <c r="AN583" s="61"/>
      <c r="AO583" s="61"/>
    </row>
    <row r="584" spans="1:41" x14ac:dyDescent="0.3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61"/>
      <c r="AE584" s="61"/>
      <c r="AF584" s="61"/>
      <c r="AG584" s="61"/>
      <c r="AH584" s="61"/>
      <c r="AI584" s="61"/>
      <c r="AJ584" s="61"/>
      <c r="AK584" s="61"/>
      <c r="AL584" s="200"/>
      <c r="AM584" s="61"/>
      <c r="AN584" s="61"/>
      <c r="AO584" s="61"/>
    </row>
    <row r="585" spans="1:41" x14ac:dyDescent="0.3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61"/>
      <c r="AE585" s="61"/>
      <c r="AF585" s="61"/>
      <c r="AG585" s="61"/>
      <c r="AH585" s="61"/>
      <c r="AI585" s="61"/>
      <c r="AJ585" s="61"/>
      <c r="AK585" s="61"/>
      <c r="AL585" s="200"/>
      <c r="AM585" s="61"/>
      <c r="AN585" s="61"/>
      <c r="AO585" s="61"/>
    </row>
    <row r="586" spans="1:41" x14ac:dyDescent="0.3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61"/>
      <c r="AE586" s="61"/>
      <c r="AF586" s="61"/>
      <c r="AG586" s="61"/>
      <c r="AH586" s="61"/>
      <c r="AI586" s="61"/>
      <c r="AJ586" s="61"/>
      <c r="AK586" s="61"/>
      <c r="AL586" s="200"/>
      <c r="AM586" s="61"/>
      <c r="AN586" s="61"/>
      <c r="AO586" s="61"/>
    </row>
    <row r="587" spans="1:41" x14ac:dyDescent="0.3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61"/>
      <c r="AE587" s="61"/>
      <c r="AF587" s="61"/>
      <c r="AG587" s="61"/>
      <c r="AH587" s="61"/>
      <c r="AI587" s="61"/>
      <c r="AJ587" s="61"/>
      <c r="AK587" s="61"/>
      <c r="AL587" s="200"/>
      <c r="AM587" s="61"/>
      <c r="AN587" s="61"/>
      <c r="AO587" s="61"/>
    </row>
    <row r="588" spans="1:41" x14ac:dyDescent="0.3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61"/>
      <c r="AE588" s="61"/>
      <c r="AF588" s="61"/>
      <c r="AG588" s="61"/>
      <c r="AH588" s="61"/>
      <c r="AI588" s="61"/>
      <c r="AJ588" s="61"/>
      <c r="AK588" s="61"/>
      <c r="AL588" s="200"/>
      <c r="AM588" s="61"/>
      <c r="AN588" s="61"/>
      <c r="AO588" s="61"/>
    </row>
    <row r="589" spans="1:41" x14ac:dyDescent="0.3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61"/>
      <c r="AE589" s="61"/>
      <c r="AF589" s="61"/>
      <c r="AG589" s="61"/>
      <c r="AH589" s="61"/>
      <c r="AI589" s="61"/>
      <c r="AJ589" s="61"/>
      <c r="AK589" s="61"/>
      <c r="AL589" s="200"/>
      <c r="AM589" s="61"/>
      <c r="AN589" s="61"/>
      <c r="AO589" s="61"/>
    </row>
    <row r="590" spans="1:41" x14ac:dyDescent="0.3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61"/>
      <c r="AE590" s="61"/>
      <c r="AF590" s="61"/>
      <c r="AG590" s="61"/>
      <c r="AH590" s="61"/>
      <c r="AI590" s="61"/>
      <c r="AJ590" s="61"/>
      <c r="AK590" s="61"/>
      <c r="AL590" s="200"/>
      <c r="AM590" s="61"/>
      <c r="AN590" s="61"/>
      <c r="AO590" s="61"/>
    </row>
    <row r="591" spans="1:41" x14ac:dyDescent="0.3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61"/>
      <c r="AE591" s="61"/>
      <c r="AF591" s="61"/>
      <c r="AG591" s="61"/>
      <c r="AH591" s="61"/>
      <c r="AI591" s="61"/>
      <c r="AJ591" s="61"/>
      <c r="AK591" s="61"/>
      <c r="AL591" s="200"/>
      <c r="AM591" s="61"/>
      <c r="AN591" s="61"/>
      <c r="AO591" s="61"/>
    </row>
    <row r="592" spans="1:41" x14ac:dyDescent="0.3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61"/>
      <c r="AE592" s="61"/>
      <c r="AF592" s="61"/>
      <c r="AG592" s="61"/>
      <c r="AH592" s="61"/>
      <c r="AI592" s="61"/>
      <c r="AJ592" s="61"/>
      <c r="AK592" s="61"/>
      <c r="AL592" s="200"/>
      <c r="AM592" s="61"/>
      <c r="AN592" s="61"/>
      <c r="AO592" s="61"/>
    </row>
    <row r="593" spans="1:41" x14ac:dyDescent="0.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61"/>
      <c r="AE593" s="61"/>
      <c r="AF593" s="61"/>
      <c r="AG593" s="61"/>
      <c r="AH593" s="61"/>
      <c r="AI593" s="61"/>
      <c r="AJ593" s="61"/>
      <c r="AK593" s="61"/>
      <c r="AL593" s="200"/>
      <c r="AM593" s="61"/>
      <c r="AN593" s="61"/>
      <c r="AO593" s="61"/>
    </row>
    <row r="594" spans="1:41" x14ac:dyDescent="0.3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61"/>
      <c r="AE594" s="61"/>
      <c r="AF594" s="61"/>
      <c r="AG594" s="61"/>
      <c r="AH594" s="61"/>
      <c r="AI594" s="61"/>
      <c r="AJ594" s="61"/>
      <c r="AK594" s="61"/>
      <c r="AL594" s="200"/>
      <c r="AM594" s="61"/>
      <c r="AN594" s="61"/>
      <c r="AO594" s="61"/>
    </row>
    <row r="595" spans="1:41" x14ac:dyDescent="0.3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61"/>
      <c r="AE595" s="61"/>
      <c r="AF595" s="61"/>
      <c r="AG595" s="61"/>
      <c r="AH595" s="61"/>
      <c r="AI595" s="61"/>
      <c r="AJ595" s="61"/>
      <c r="AK595" s="61"/>
      <c r="AL595" s="200"/>
      <c r="AM595" s="61"/>
      <c r="AN595" s="61"/>
      <c r="AO595" s="61"/>
    </row>
    <row r="596" spans="1:41" x14ac:dyDescent="0.3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61"/>
      <c r="AE596" s="61"/>
      <c r="AF596" s="61"/>
      <c r="AG596" s="61"/>
      <c r="AH596" s="61"/>
      <c r="AI596" s="61"/>
      <c r="AJ596" s="61"/>
      <c r="AK596" s="61"/>
      <c r="AL596" s="200"/>
      <c r="AM596" s="61"/>
      <c r="AN596" s="61"/>
      <c r="AO596" s="61"/>
    </row>
    <row r="597" spans="1:41" x14ac:dyDescent="0.3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61"/>
      <c r="AE597" s="61"/>
      <c r="AF597" s="61"/>
      <c r="AG597" s="61"/>
      <c r="AH597" s="61"/>
      <c r="AI597" s="61"/>
      <c r="AJ597" s="61"/>
      <c r="AK597" s="61"/>
      <c r="AL597" s="200"/>
      <c r="AM597" s="61"/>
      <c r="AN597" s="61"/>
      <c r="AO597" s="61"/>
    </row>
    <row r="598" spans="1:41" x14ac:dyDescent="0.3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61"/>
      <c r="AE598" s="61"/>
      <c r="AF598" s="61"/>
      <c r="AG598" s="61"/>
      <c r="AH598" s="61"/>
      <c r="AI598" s="61"/>
      <c r="AJ598" s="61"/>
      <c r="AK598" s="61"/>
      <c r="AL598" s="200"/>
      <c r="AM598" s="61"/>
      <c r="AN598" s="61"/>
      <c r="AO598" s="61"/>
    </row>
    <row r="599" spans="1:41" x14ac:dyDescent="0.3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61"/>
      <c r="AE599" s="61"/>
      <c r="AF599" s="61"/>
      <c r="AG599" s="61"/>
      <c r="AH599" s="61"/>
      <c r="AI599" s="61"/>
      <c r="AJ599" s="61"/>
      <c r="AK599" s="61"/>
      <c r="AL599" s="200"/>
      <c r="AM599" s="61"/>
      <c r="AN599" s="61"/>
      <c r="AO599" s="61"/>
    </row>
    <row r="600" spans="1:41" x14ac:dyDescent="0.3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61"/>
      <c r="AE600" s="61"/>
      <c r="AF600" s="61"/>
      <c r="AG600" s="61"/>
      <c r="AH600" s="61"/>
      <c r="AI600" s="61"/>
      <c r="AJ600" s="61"/>
      <c r="AK600" s="61"/>
      <c r="AL600" s="200"/>
      <c r="AM600" s="61"/>
      <c r="AN600" s="61"/>
      <c r="AO600" s="61"/>
    </row>
    <row r="601" spans="1:41" x14ac:dyDescent="0.3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61"/>
      <c r="AE601" s="61"/>
      <c r="AF601" s="61"/>
      <c r="AG601" s="61"/>
      <c r="AH601" s="61"/>
      <c r="AI601" s="61"/>
      <c r="AJ601" s="61"/>
      <c r="AK601" s="61"/>
      <c r="AL601" s="200"/>
      <c r="AM601" s="61"/>
      <c r="AN601" s="61"/>
      <c r="AO601" s="61"/>
    </row>
    <row r="602" spans="1:41" x14ac:dyDescent="0.3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61"/>
      <c r="AE602" s="61"/>
      <c r="AF602" s="61"/>
      <c r="AG602" s="61"/>
      <c r="AH602" s="61"/>
      <c r="AI602" s="61"/>
      <c r="AJ602" s="61"/>
      <c r="AK602" s="61"/>
      <c r="AL602" s="200"/>
      <c r="AM602" s="61"/>
      <c r="AN602" s="61"/>
      <c r="AO602" s="61"/>
    </row>
    <row r="603" spans="1:41" x14ac:dyDescent="0.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61"/>
      <c r="AE603" s="61"/>
      <c r="AF603" s="61"/>
      <c r="AG603" s="61"/>
      <c r="AH603" s="61"/>
      <c r="AI603" s="61"/>
      <c r="AJ603" s="61"/>
      <c r="AK603" s="61"/>
      <c r="AL603" s="200"/>
      <c r="AM603" s="61"/>
      <c r="AN603" s="61"/>
      <c r="AO603" s="61"/>
    </row>
    <row r="604" spans="1:41" x14ac:dyDescent="0.3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61"/>
      <c r="AE604" s="61"/>
      <c r="AF604" s="61"/>
      <c r="AG604" s="61"/>
      <c r="AH604" s="61"/>
      <c r="AI604" s="61"/>
      <c r="AJ604" s="61"/>
      <c r="AK604" s="61"/>
      <c r="AL604" s="200"/>
      <c r="AM604" s="61"/>
      <c r="AN604" s="61"/>
      <c r="AO604" s="61"/>
    </row>
    <row r="605" spans="1:41" x14ac:dyDescent="0.3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61"/>
      <c r="AE605" s="61"/>
      <c r="AF605" s="61"/>
      <c r="AG605" s="61"/>
      <c r="AH605" s="61"/>
      <c r="AI605" s="61"/>
      <c r="AJ605" s="61"/>
      <c r="AK605" s="61"/>
      <c r="AL605" s="200"/>
      <c r="AM605" s="61"/>
      <c r="AN605" s="61"/>
      <c r="AO605" s="61"/>
    </row>
    <row r="606" spans="1:41" x14ac:dyDescent="0.3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61"/>
      <c r="AE606" s="61"/>
      <c r="AF606" s="61"/>
      <c r="AG606" s="61"/>
      <c r="AH606" s="61"/>
      <c r="AI606" s="61"/>
      <c r="AJ606" s="61"/>
      <c r="AK606" s="61"/>
      <c r="AL606" s="200"/>
      <c r="AM606" s="61"/>
      <c r="AN606" s="61"/>
      <c r="AO606" s="61"/>
    </row>
    <row r="607" spans="1:41" x14ac:dyDescent="0.3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61"/>
      <c r="AE607" s="61"/>
      <c r="AF607" s="61"/>
      <c r="AG607" s="61"/>
      <c r="AH607" s="61"/>
      <c r="AI607" s="61"/>
      <c r="AJ607" s="61"/>
      <c r="AK607" s="61"/>
      <c r="AL607" s="200"/>
      <c r="AM607" s="61"/>
      <c r="AN607" s="61"/>
      <c r="AO607" s="61"/>
    </row>
    <row r="608" spans="1:41" x14ac:dyDescent="0.3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61"/>
      <c r="AE608" s="61"/>
      <c r="AF608" s="61"/>
      <c r="AG608" s="61"/>
      <c r="AH608" s="61"/>
      <c r="AI608" s="61"/>
      <c r="AJ608" s="61"/>
      <c r="AK608" s="61"/>
      <c r="AL608" s="200"/>
      <c r="AM608" s="61"/>
      <c r="AN608" s="61"/>
      <c r="AO608" s="61"/>
    </row>
    <row r="609" spans="1:41" x14ac:dyDescent="0.3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61"/>
      <c r="AE609" s="61"/>
      <c r="AF609" s="61"/>
      <c r="AG609" s="61"/>
      <c r="AH609" s="61"/>
      <c r="AI609" s="61"/>
      <c r="AJ609" s="61"/>
      <c r="AK609" s="61"/>
      <c r="AL609" s="200"/>
      <c r="AM609" s="61"/>
      <c r="AN609" s="61"/>
      <c r="AO609" s="61"/>
    </row>
    <row r="610" spans="1:41" x14ac:dyDescent="0.3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61"/>
      <c r="AE610" s="61"/>
      <c r="AF610" s="61"/>
      <c r="AG610" s="61"/>
      <c r="AH610" s="61"/>
      <c r="AI610" s="61"/>
      <c r="AJ610" s="61"/>
      <c r="AK610" s="61"/>
      <c r="AL610" s="200"/>
      <c r="AM610" s="61"/>
      <c r="AN610" s="61"/>
      <c r="AO610" s="61"/>
    </row>
    <row r="611" spans="1:41" x14ac:dyDescent="0.3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61"/>
      <c r="AE611" s="61"/>
      <c r="AF611" s="61"/>
      <c r="AG611" s="61"/>
      <c r="AH611" s="61"/>
      <c r="AI611" s="61"/>
      <c r="AJ611" s="61"/>
      <c r="AK611" s="61"/>
      <c r="AL611" s="200"/>
      <c r="AM611" s="61"/>
      <c r="AN611" s="61"/>
      <c r="AO611" s="61"/>
    </row>
    <row r="612" spans="1:41" x14ac:dyDescent="0.3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61"/>
      <c r="AE612" s="61"/>
      <c r="AF612" s="61"/>
      <c r="AG612" s="61"/>
      <c r="AH612" s="61"/>
      <c r="AI612" s="61"/>
      <c r="AJ612" s="61"/>
      <c r="AK612" s="61"/>
      <c r="AL612" s="200"/>
      <c r="AM612" s="61"/>
      <c r="AN612" s="61"/>
      <c r="AO612" s="61"/>
    </row>
    <row r="613" spans="1:41" x14ac:dyDescent="0.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61"/>
      <c r="AE613" s="61"/>
      <c r="AF613" s="61"/>
      <c r="AG613" s="61"/>
      <c r="AH613" s="61"/>
      <c r="AI613" s="61"/>
      <c r="AJ613" s="61"/>
      <c r="AK613" s="61"/>
      <c r="AL613" s="200"/>
      <c r="AM613" s="61"/>
      <c r="AN613" s="61"/>
      <c r="AO613" s="61"/>
    </row>
    <row r="614" spans="1:41" x14ac:dyDescent="0.3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61"/>
      <c r="AE614" s="61"/>
      <c r="AF614" s="61"/>
      <c r="AG614" s="61"/>
      <c r="AH614" s="61"/>
      <c r="AI614" s="61"/>
      <c r="AJ614" s="61"/>
      <c r="AK614" s="61"/>
      <c r="AL614" s="200"/>
      <c r="AM614" s="61"/>
      <c r="AN614" s="61"/>
      <c r="AO614" s="61"/>
    </row>
    <row r="615" spans="1:41" x14ac:dyDescent="0.3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61"/>
      <c r="AE615" s="61"/>
      <c r="AF615" s="61"/>
      <c r="AG615" s="61"/>
      <c r="AH615" s="61"/>
      <c r="AI615" s="61"/>
      <c r="AJ615" s="61"/>
      <c r="AK615" s="61"/>
      <c r="AL615" s="200"/>
      <c r="AM615" s="61"/>
      <c r="AN615" s="61"/>
      <c r="AO615" s="61"/>
    </row>
    <row r="616" spans="1:41" x14ac:dyDescent="0.3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61"/>
      <c r="AE616" s="61"/>
      <c r="AF616" s="61"/>
      <c r="AG616" s="61"/>
      <c r="AH616" s="61"/>
      <c r="AI616" s="61"/>
      <c r="AJ616" s="61"/>
      <c r="AK616" s="61"/>
      <c r="AL616" s="200"/>
      <c r="AM616" s="61"/>
      <c r="AN616" s="61"/>
      <c r="AO616" s="61"/>
    </row>
  </sheetData>
  <mergeCells count="681">
    <mergeCell ref="E20:G20"/>
    <mergeCell ref="AD23:AF23"/>
    <mergeCell ref="AG23:AJ23"/>
    <mergeCell ref="E23:G23"/>
    <mergeCell ref="AD11:AF11"/>
    <mergeCell ref="AG11:AJ11"/>
    <mergeCell ref="AD16:AF16"/>
    <mergeCell ref="AG16:AJ16"/>
    <mergeCell ref="AD13:AF13"/>
    <mergeCell ref="AG13:AJ13"/>
    <mergeCell ref="AD8:AF8"/>
    <mergeCell ref="AG8:AJ8"/>
    <mergeCell ref="AD9:AF9"/>
    <mergeCell ref="AG9:AJ9"/>
    <mergeCell ref="AD10:AF10"/>
    <mergeCell ref="AG10:AJ10"/>
    <mergeCell ref="AD14:AF14"/>
    <mergeCell ref="AG14:AJ14"/>
    <mergeCell ref="AD15:AF15"/>
    <mergeCell ref="AG15:AJ15"/>
    <mergeCell ref="AD12:AF12"/>
    <mergeCell ref="AG12:AJ12"/>
    <mergeCell ref="AG25:AJ25"/>
    <mergeCell ref="AD21:AF21"/>
    <mergeCell ref="AG21:AJ21"/>
    <mergeCell ref="AD22:AF22"/>
    <mergeCell ref="AG22:AJ22"/>
    <mergeCell ref="AD17:AF17"/>
    <mergeCell ref="AG17:AJ17"/>
    <mergeCell ref="AD38:AF38"/>
    <mergeCell ref="AG38:AJ38"/>
    <mergeCell ref="AD19:AF19"/>
    <mergeCell ref="AG19:AJ19"/>
    <mergeCell ref="AG26:AJ26"/>
    <mergeCell ref="AD27:AF27"/>
    <mergeCell ref="AG27:AJ27"/>
    <mergeCell ref="AD24:AF24"/>
    <mergeCell ref="AD34:AF34"/>
    <mergeCell ref="AG34:AJ34"/>
    <mergeCell ref="AD31:AF31"/>
    <mergeCell ref="AG31:AJ31"/>
    <mergeCell ref="AG24:AJ24"/>
    <mergeCell ref="AD25:AF25"/>
    <mergeCell ref="AD20:AF20"/>
    <mergeCell ref="AG20:AJ20"/>
    <mergeCell ref="AD39:AF39"/>
    <mergeCell ref="AG39:AJ39"/>
    <mergeCell ref="AD40:AF40"/>
    <mergeCell ref="AG40:AJ40"/>
    <mergeCell ref="AD35:AF35"/>
    <mergeCell ref="AG35:AJ35"/>
    <mergeCell ref="AD36:AF36"/>
    <mergeCell ref="AG36:AJ36"/>
    <mergeCell ref="AD37:AF37"/>
    <mergeCell ref="AG37:AJ37"/>
    <mergeCell ref="AD44:AF44"/>
    <mergeCell ref="AG44:AJ44"/>
    <mergeCell ref="AD45:AF45"/>
    <mergeCell ref="AG45:AJ45"/>
    <mergeCell ref="AD46:AF46"/>
    <mergeCell ref="AG46:AJ46"/>
    <mergeCell ref="AD41:AF41"/>
    <mergeCell ref="AG41:AJ41"/>
    <mergeCell ref="AD42:AF42"/>
    <mergeCell ref="AG42:AJ42"/>
    <mergeCell ref="AD43:AF43"/>
    <mergeCell ref="AG43:AJ43"/>
    <mergeCell ref="AD50:AF50"/>
    <mergeCell ref="AG50:AJ50"/>
    <mergeCell ref="AD51:AF51"/>
    <mergeCell ref="AG51:AJ51"/>
    <mergeCell ref="AD52:AF52"/>
    <mergeCell ref="AG52:AJ52"/>
    <mergeCell ref="AD47:AF47"/>
    <mergeCell ref="AG47:AJ47"/>
    <mergeCell ref="AD48:AF48"/>
    <mergeCell ref="AG48:AJ48"/>
    <mergeCell ref="AD49:AF49"/>
    <mergeCell ref="AG49:AJ49"/>
    <mergeCell ref="AD56:AF56"/>
    <mergeCell ref="AG56:AJ56"/>
    <mergeCell ref="AD58:AF58"/>
    <mergeCell ref="AG58:AJ58"/>
    <mergeCell ref="AD63:AF63"/>
    <mergeCell ref="AG63:AJ63"/>
    <mergeCell ref="AD53:AF53"/>
    <mergeCell ref="AG53:AJ53"/>
    <mergeCell ref="AD54:AF54"/>
    <mergeCell ref="AG54:AJ54"/>
    <mergeCell ref="AD55:AF55"/>
    <mergeCell ref="AG55:AJ55"/>
    <mergeCell ref="AD67:AF67"/>
    <mergeCell ref="AG67:AJ67"/>
    <mergeCell ref="AD68:AF68"/>
    <mergeCell ref="AG68:AJ68"/>
    <mergeCell ref="AD69:AF69"/>
    <mergeCell ref="AG69:AJ69"/>
    <mergeCell ref="AD64:AF64"/>
    <mergeCell ref="AG64:AJ64"/>
    <mergeCell ref="AD65:AF65"/>
    <mergeCell ref="AG65:AJ65"/>
    <mergeCell ref="AD66:AF66"/>
    <mergeCell ref="AG66:AJ66"/>
    <mergeCell ref="AD73:AF73"/>
    <mergeCell ref="AG73:AJ73"/>
    <mergeCell ref="AD74:AF74"/>
    <mergeCell ref="AG74:AJ74"/>
    <mergeCell ref="AD75:AF75"/>
    <mergeCell ref="AG75:AJ75"/>
    <mergeCell ref="AD70:AF70"/>
    <mergeCell ref="AG70:AJ70"/>
    <mergeCell ref="AD71:AF71"/>
    <mergeCell ref="AG71:AJ71"/>
    <mergeCell ref="AD72:AF72"/>
    <mergeCell ref="AG72:AJ72"/>
    <mergeCell ref="AD79:AF79"/>
    <mergeCell ref="AG79:AJ79"/>
    <mergeCell ref="AD80:AF80"/>
    <mergeCell ref="AG80:AJ80"/>
    <mergeCell ref="AD81:AF81"/>
    <mergeCell ref="AG81:AJ81"/>
    <mergeCell ref="AD76:AF76"/>
    <mergeCell ref="AG76:AJ76"/>
    <mergeCell ref="AD77:AF77"/>
    <mergeCell ref="AG77:AJ77"/>
    <mergeCell ref="AD78:AF78"/>
    <mergeCell ref="AG78:AJ78"/>
    <mergeCell ref="AD85:AF85"/>
    <mergeCell ref="AG85:AJ85"/>
    <mergeCell ref="AD86:AF86"/>
    <mergeCell ref="AG86:AJ86"/>
    <mergeCell ref="AD87:AF87"/>
    <mergeCell ref="AG87:AJ87"/>
    <mergeCell ref="AD82:AF82"/>
    <mergeCell ref="AG82:AJ82"/>
    <mergeCell ref="AD83:AF83"/>
    <mergeCell ref="AG83:AJ83"/>
    <mergeCell ref="AD84:AF84"/>
    <mergeCell ref="AG84:AJ84"/>
    <mergeCell ref="AD91:AF91"/>
    <mergeCell ref="AG91:AJ91"/>
    <mergeCell ref="AD92:AF92"/>
    <mergeCell ref="AG92:AJ92"/>
    <mergeCell ref="AD93:AF93"/>
    <mergeCell ref="AG93:AJ93"/>
    <mergeCell ref="AD88:AF88"/>
    <mergeCell ref="AG88:AJ88"/>
    <mergeCell ref="AD89:AF89"/>
    <mergeCell ref="AG89:AJ89"/>
    <mergeCell ref="AD90:AF90"/>
    <mergeCell ref="AG90:AJ90"/>
    <mergeCell ref="AD97:AF97"/>
    <mergeCell ref="AG97:AJ97"/>
    <mergeCell ref="AD98:AF98"/>
    <mergeCell ref="AG98:AJ98"/>
    <mergeCell ref="AD99:AF99"/>
    <mergeCell ref="AG99:AJ99"/>
    <mergeCell ref="AD94:AF94"/>
    <mergeCell ref="AG94:AJ94"/>
    <mergeCell ref="AD95:AF95"/>
    <mergeCell ref="AG95:AJ95"/>
    <mergeCell ref="AD96:AF96"/>
    <mergeCell ref="AG96:AJ96"/>
    <mergeCell ref="AD103:AF103"/>
    <mergeCell ref="AG103:AJ103"/>
    <mergeCell ref="AD104:AF104"/>
    <mergeCell ref="AG104:AJ104"/>
    <mergeCell ref="AD105:AF105"/>
    <mergeCell ref="AG105:AJ105"/>
    <mergeCell ref="AD100:AF100"/>
    <mergeCell ref="AG100:AJ100"/>
    <mergeCell ref="AD101:AF101"/>
    <mergeCell ref="AG101:AJ101"/>
    <mergeCell ref="AD102:AF102"/>
    <mergeCell ref="AG102:AJ102"/>
    <mergeCell ref="AD109:AF109"/>
    <mergeCell ref="AG109:AJ109"/>
    <mergeCell ref="AD110:AF110"/>
    <mergeCell ref="AG110:AJ110"/>
    <mergeCell ref="AD111:AF111"/>
    <mergeCell ref="AG111:AJ111"/>
    <mergeCell ref="AD106:AF106"/>
    <mergeCell ref="AG106:AJ106"/>
    <mergeCell ref="AD107:AF107"/>
    <mergeCell ref="AG107:AJ107"/>
    <mergeCell ref="AD108:AF108"/>
    <mergeCell ref="AG108:AJ108"/>
    <mergeCell ref="AD115:AF115"/>
    <mergeCell ref="AG115:AJ115"/>
    <mergeCell ref="AD116:AF116"/>
    <mergeCell ref="AG116:AJ116"/>
    <mergeCell ref="AD117:AF117"/>
    <mergeCell ref="AG117:AJ117"/>
    <mergeCell ref="AD112:AF112"/>
    <mergeCell ref="AG112:AJ112"/>
    <mergeCell ref="AD113:AF113"/>
    <mergeCell ref="AG113:AJ113"/>
    <mergeCell ref="AD114:AF114"/>
    <mergeCell ref="AG114:AJ114"/>
    <mergeCell ref="AD121:AF121"/>
    <mergeCell ref="AG121:AJ121"/>
    <mergeCell ref="AD122:AF122"/>
    <mergeCell ref="AG122:AJ122"/>
    <mergeCell ref="AD123:AF123"/>
    <mergeCell ref="AG123:AJ123"/>
    <mergeCell ref="AD118:AF118"/>
    <mergeCell ref="AG118:AJ118"/>
    <mergeCell ref="AD119:AF119"/>
    <mergeCell ref="AG119:AJ119"/>
    <mergeCell ref="AD120:AF120"/>
    <mergeCell ref="AG120:AJ120"/>
    <mergeCell ref="AD127:AF127"/>
    <mergeCell ref="AG127:AJ127"/>
    <mergeCell ref="AD128:AF128"/>
    <mergeCell ref="AG128:AJ128"/>
    <mergeCell ref="AD129:AF129"/>
    <mergeCell ref="AG129:AJ129"/>
    <mergeCell ref="AD124:AF124"/>
    <mergeCell ref="AG124:AJ124"/>
    <mergeCell ref="AD125:AF125"/>
    <mergeCell ref="AG125:AJ125"/>
    <mergeCell ref="AD126:AF126"/>
    <mergeCell ref="AG126:AJ126"/>
    <mergeCell ref="AD133:AF133"/>
    <mergeCell ref="AG133:AJ133"/>
    <mergeCell ref="AD134:AF134"/>
    <mergeCell ref="AG134:AJ134"/>
    <mergeCell ref="AD135:AF135"/>
    <mergeCell ref="AG135:AJ135"/>
    <mergeCell ref="AD130:AF130"/>
    <mergeCell ref="AG130:AJ130"/>
    <mergeCell ref="AD131:AF131"/>
    <mergeCell ref="AG131:AJ131"/>
    <mergeCell ref="AD132:AF132"/>
    <mergeCell ref="AG132:AJ132"/>
    <mergeCell ref="AD139:AF139"/>
    <mergeCell ref="AG139:AJ139"/>
    <mergeCell ref="AD140:AF140"/>
    <mergeCell ref="AG140:AJ140"/>
    <mergeCell ref="AD141:AF141"/>
    <mergeCell ref="AG141:AJ141"/>
    <mergeCell ref="AD136:AF136"/>
    <mergeCell ref="AG136:AJ136"/>
    <mergeCell ref="AD137:AF137"/>
    <mergeCell ref="AG137:AJ137"/>
    <mergeCell ref="AD138:AF138"/>
    <mergeCell ref="AG138:AJ138"/>
    <mergeCell ref="AD145:AF145"/>
    <mergeCell ref="AG145:AJ145"/>
    <mergeCell ref="AD146:AF146"/>
    <mergeCell ref="AG146:AJ146"/>
    <mergeCell ref="AD147:AF147"/>
    <mergeCell ref="AG147:AJ147"/>
    <mergeCell ref="AD142:AF142"/>
    <mergeCell ref="AG142:AJ142"/>
    <mergeCell ref="AD143:AF143"/>
    <mergeCell ref="AG143:AJ143"/>
    <mergeCell ref="AD144:AF144"/>
    <mergeCell ref="AG144:AJ144"/>
    <mergeCell ref="AD151:AF151"/>
    <mergeCell ref="AG151:AJ151"/>
    <mergeCell ref="AD152:AF152"/>
    <mergeCell ref="AG152:AJ152"/>
    <mergeCell ref="AD153:AF153"/>
    <mergeCell ref="AG153:AJ153"/>
    <mergeCell ref="AD148:AF148"/>
    <mergeCell ref="AG148:AJ148"/>
    <mergeCell ref="AD149:AF149"/>
    <mergeCell ref="AG149:AJ149"/>
    <mergeCell ref="AD150:AF150"/>
    <mergeCell ref="AG150:AJ150"/>
    <mergeCell ref="AD157:AF157"/>
    <mergeCell ref="AG157:AJ157"/>
    <mergeCell ref="AD158:AF158"/>
    <mergeCell ref="AG158:AJ158"/>
    <mergeCell ref="AD159:AF159"/>
    <mergeCell ref="AG159:AJ159"/>
    <mergeCell ref="AD154:AF154"/>
    <mergeCell ref="AG154:AJ154"/>
    <mergeCell ref="AD155:AF155"/>
    <mergeCell ref="AG155:AJ155"/>
    <mergeCell ref="AD156:AF156"/>
    <mergeCell ref="AG156:AJ156"/>
    <mergeCell ref="AD163:AF163"/>
    <mergeCell ref="AG163:AJ163"/>
    <mergeCell ref="AD164:AF164"/>
    <mergeCell ref="AG164:AJ164"/>
    <mergeCell ref="AD165:AF165"/>
    <mergeCell ref="AG165:AJ165"/>
    <mergeCell ref="AD160:AF160"/>
    <mergeCell ref="AG160:AJ160"/>
    <mergeCell ref="AD161:AF161"/>
    <mergeCell ref="AG161:AJ161"/>
    <mergeCell ref="AD162:AF162"/>
    <mergeCell ref="AG162:AJ162"/>
    <mergeCell ref="AD169:AF169"/>
    <mergeCell ref="AG169:AJ169"/>
    <mergeCell ref="AD170:AF170"/>
    <mergeCell ref="AG170:AJ170"/>
    <mergeCell ref="AD171:AF171"/>
    <mergeCell ref="AG171:AJ171"/>
    <mergeCell ref="AD166:AF166"/>
    <mergeCell ref="AG166:AJ166"/>
    <mergeCell ref="AD167:AF167"/>
    <mergeCell ref="AG167:AJ167"/>
    <mergeCell ref="AD168:AF168"/>
    <mergeCell ref="AG168:AJ168"/>
    <mergeCell ref="AD175:AF175"/>
    <mergeCell ref="AG175:AJ175"/>
    <mergeCell ref="AD176:AF176"/>
    <mergeCell ref="AG176:AJ176"/>
    <mergeCell ref="AD177:AF177"/>
    <mergeCell ref="AG177:AJ177"/>
    <mergeCell ref="AD172:AF172"/>
    <mergeCell ref="AG172:AJ172"/>
    <mergeCell ref="AD173:AF173"/>
    <mergeCell ref="AG173:AJ173"/>
    <mergeCell ref="AD174:AF174"/>
    <mergeCell ref="AG174:AJ174"/>
    <mergeCell ref="AD186:AF186"/>
    <mergeCell ref="AG186:AJ186"/>
    <mergeCell ref="AD187:AF187"/>
    <mergeCell ref="AG187:AJ187"/>
    <mergeCell ref="AD188:AF188"/>
    <mergeCell ref="AG188:AJ188"/>
    <mergeCell ref="AD178:AF178"/>
    <mergeCell ref="AG178:AJ178"/>
    <mergeCell ref="AD184:AF184"/>
    <mergeCell ref="AG184:AJ184"/>
    <mergeCell ref="AD185:AF185"/>
    <mergeCell ref="AG185:AJ185"/>
    <mergeCell ref="AD193:AF193"/>
    <mergeCell ref="AG193:AJ193"/>
    <mergeCell ref="AD194:AF194"/>
    <mergeCell ref="AG194:AJ194"/>
    <mergeCell ref="AD195:AF195"/>
    <mergeCell ref="AG195:AJ195"/>
    <mergeCell ref="AD189:AF189"/>
    <mergeCell ref="AG189:AJ189"/>
    <mergeCell ref="AD190:AF190"/>
    <mergeCell ref="AG190:AJ190"/>
    <mergeCell ref="AD192:AF192"/>
    <mergeCell ref="AG192:AJ192"/>
    <mergeCell ref="AD200:AF200"/>
    <mergeCell ref="AG200:AJ200"/>
    <mergeCell ref="AD201:AF201"/>
    <mergeCell ref="AG201:AJ201"/>
    <mergeCell ref="AD202:AF202"/>
    <mergeCell ref="AG202:AJ202"/>
    <mergeCell ref="AD196:AF196"/>
    <mergeCell ref="AG196:AJ196"/>
    <mergeCell ref="AD197:AF197"/>
    <mergeCell ref="AG197:AJ197"/>
    <mergeCell ref="AD198:AF198"/>
    <mergeCell ref="AG198:AJ198"/>
    <mergeCell ref="AD206:AF206"/>
    <mergeCell ref="AG206:AJ206"/>
    <mergeCell ref="AD208:AF208"/>
    <mergeCell ref="AG208:AJ208"/>
    <mergeCell ref="AD209:AF209"/>
    <mergeCell ref="AG209:AJ209"/>
    <mergeCell ref="AD203:AF203"/>
    <mergeCell ref="AG203:AJ203"/>
    <mergeCell ref="AD204:AF204"/>
    <mergeCell ref="AG204:AJ204"/>
    <mergeCell ref="AD205:AF205"/>
    <mergeCell ref="AG205:AJ205"/>
    <mergeCell ref="AD213:AF213"/>
    <mergeCell ref="AG213:AJ213"/>
    <mergeCell ref="AD214:AF214"/>
    <mergeCell ref="AG214:AJ214"/>
    <mergeCell ref="AD216:AF216"/>
    <mergeCell ref="AG216:AJ216"/>
    <mergeCell ref="AD210:AF210"/>
    <mergeCell ref="AG210:AJ210"/>
    <mergeCell ref="AD211:AF211"/>
    <mergeCell ref="AG211:AJ211"/>
    <mergeCell ref="AD212:AF212"/>
    <mergeCell ref="AG212:AJ212"/>
    <mergeCell ref="AD220:AF220"/>
    <mergeCell ref="AG220:AJ220"/>
    <mergeCell ref="AD225:AF225"/>
    <mergeCell ref="AG225:AJ225"/>
    <mergeCell ref="AD226:AF226"/>
    <mergeCell ref="AG226:AJ226"/>
    <mergeCell ref="AD217:AF217"/>
    <mergeCell ref="AG217:AJ217"/>
    <mergeCell ref="AD218:AF218"/>
    <mergeCell ref="AG218:AJ218"/>
    <mergeCell ref="AD219:AF219"/>
    <mergeCell ref="AG219:AJ219"/>
    <mergeCell ref="AD230:AF230"/>
    <mergeCell ref="AG230:AJ230"/>
    <mergeCell ref="AD232:AF232"/>
    <mergeCell ref="AG232:AJ232"/>
    <mergeCell ref="AD233:AF233"/>
    <mergeCell ref="AG233:AJ233"/>
    <mergeCell ref="AD227:AF227"/>
    <mergeCell ref="AG227:AJ227"/>
    <mergeCell ref="AD228:AF228"/>
    <mergeCell ref="AG228:AJ228"/>
    <mergeCell ref="AD229:AF229"/>
    <mergeCell ref="AG229:AJ229"/>
    <mergeCell ref="AD237:AF237"/>
    <mergeCell ref="AG237:AJ237"/>
    <mergeCell ref="AD238:AF238"/>
    <mergeCell ref="AG238:AJ238"/>
    <mergeCell ref="AD239:AF239"/>
    <mergeCell ref="AG239:AJ239"/>
    <mergeCell ref="AD234:AF234"/>
    <mergeCell ref="AG234:AJ234"/>
    <mergeCell ref="AD235:AF235"/>
    <mergeCell ref="AG235:AJ235"/>
    <mergeCell ref="AD236:AF236"/>
    <mergeCell ref="AG236:AJ236"/>
    <mergeCell ref="AD243:AF243"/>
    <mergeCell ref="AG243:AJ243"/>
    <mergeCell ref="AD244:AF244"/>
    <mergeCell ref="AG244:AJ244"/>
    <mergeCell ref="AD245:AF245"/>
    <mergeCell ref="AG245:AJ245"/>
    <mergeCell ref="AD240:AF240"/>
    <mergeCell ref="AG240:AJ240"/>
    <mergeCell ref="AD241:AF241"/>
    <mergeCell ref="AG241:AJ241"/>
    <mergeCell ref="AD242:AF242"/>
    <mergeCell ref="AG242:AJ242"/>
    <mergeCell ref="AD249:AF249"/>
    <mergeCell ref="AG249:AJ249"/>
    <mergeCell ref="AD250:AF250"/>
    <mergeCell ref="AG250:AJ250"/>
    <mergeCell ref="AD251:AF251"/>
    <mergeCell ref="AG251:AJ251"/>
    <mergeCell ref="AD246:AF246"/>
    <mergeCell ref="AG246:AJ246"/>
    <mergeCell ref="AD247:AF247"/>
    <mergeCell ref="AG247:AJ247"/>
    <mergeCell ref="AD248:AF248"/>
    <mergeCell ref="AG248:AJ248"/>
    <mergeCell ref="AD255:AF255"/>
    <mergeCell ref="AG255:AJ255"/>
    <mergeCell ref="AD256:AF256"/>
    <mergeCell ref="AG256:AJ256"/>
    <mergeCell ref="AD258:AF258"/>
    <mergeCell ref="AG258:AJ258"/>
    <mergeCell ref="AD252:AF252"/>
    <mergeCell ref="AG252:AJ252"/>
    <mergeCell ref="AD253:AF253"/>
    <mergeCell ref="AG253:AJ253"/>
    <mergeCell ref="AD254:AF254"/>
    <mergeCell ref="AG254:AJ254"/>
    <mergeCell ref="AD263:AF263"/>
    <mergeCell ref="AG263:AJ263"/>
    <mergeCell ref="AD264:AF264"/>
    <mergeCell ref="AG264:AJ264"/>
    <mergeCell ref="AD265:AF265"/>
    <mergeCell ref="AG265:AJ265"/>
    <mergeCell ref="AD259:AF259"/>
    <mergeCell ref="AG259:AJ259"/>
    <mergeCell ref="AD260:AF260"/>
    <mergeCell ref="AG260:AJ260"/>
    <mergeCell ref="AD261:AF261"/>
    <mergeCell ref="AG261:AJ261"/>
    <mergeCell ref="AD269:AF269"/>
    <mergeCell ref="AG269:AJ269"/>
    <mergeCell ref="AD270:AF270"/>
    <mergeCell ref="AG270:AJ270"/>
    <mergeCell ref="AD271:AF271"/>
    <mergeCell ref="AG271:AJ271"/>
    <mergeCell ref="AD266:AF266"/>
    <mergeCell ref="AG266:AJ266"/>
    <mergeCell ref="AD267:AF267"/>
    <mergeCell ref="AG267:AJ267"/>
    <mergeCell ref="AD268:AF268"/>
    <mergeCell ref="AG268:AJ268"/>
    <mergeCell ref="AD275:AF275"/>
    <mergeCell ref="AG275:AJ275"/>
    <mergeCell ref="AD276:AF276"/>
    <mergeCell ref="AG276:AJ276"/>
    <mergeCell ref="AD277:AF277"/>
    <mergeCell ref="AG277:AJ277"/>
    <mergeCell ref="AD272:AF272"/>
    <mergeCell ref="AG272:AJ272"/>
    <mergeCell ref="AD273:AF273"/>
    <mergeCell ref="AG273:AJ273"/>
    <mergeCell ref="AD274:AF274"/>
    <mergeCell ref="AG274:AJ274"/>
    <mergeCell ref="AD281:AF281"/>
    <mergeCell ref="AG281:AJ281"/>
    <mergeCell ref="AD282:AF282"/>
    <mergeCell ref="AG282:AJ282"/>
    <mergeCell ref="AD283:AF283"/>
    <mergeCell ref="AG283:AJ283"/>
    <mergeCell ref="AD278:AF278"/>
    <mergeCell ref="AG278:AJ278"/>
    <mergeCell ref="AD279:AF279"/>
    <mergeCell ref="AG279:AJ279"/>
    <mergeCell ref="AD280:AF280"/>
    <mergeCell ref="AG280:AJ280"/>
    <mergeCell ref="AD287:AF287"/>
    <mergeCell ref="AG287:AJ287"/>
    <mergeCell ref="AD288:AF288"/>
    <mergeCell ref="AG288:AJ288"/>
    <mergeCell ref="AD289:AF289"/>
    <mergeCell ref="AG289:AJ289"/>
    <mergeCell ref="AD284:AF284"/>
    <mergeCell ref="AG284:AJ284"/>
    <mergeCell ref="AD285:AF285"/>
    <mergeCell ref="AG285:AJ285"/>
    <mergeCell ref="AD286:AF286"/>
    <mergeCell ref="AG286:AJ286"/>
    <mergeCell ref="AD294:AF294"/>
    <mergeCell ref="AG294:AJ294"/>
    <mergeCell ref="AD296:AF296"/>
    <mergeCell ref="AG296:AJ296"/>
    <mergeCell ref="AD297:AF297"/>
    <mergeCell ref="AG297:AJ297"/>
    <mergeCell ref="AD290:AF290"/>
    <mergeCell ref="AG290:AJ290"/>
    <mergeCell ref="AD291:AF291"/>
    <mergeCell ref="AG291:AJ291"/>
    <mergeCell ref="AD292:AF292"/>
    <mergeCell ref="AG292:AJ292"/>
    <mergeCell ref="AD309:AF309"/>
    <mergeCell ref="AG309:AJ309"/>
    <mergeCell ref="AD310:AF310"/>
    <mergeCell ref="AG310:AJ310"/>
    <mergeCell ref="AD317:AF317"/>
    <mergeCell ref="AG317:AJ317"/>
    <mergeCell ref="AD298:AF298"/>
    <mergeCell ref="AG298:AJ298"/>
    <mergeCell ref="AD307:AF307"/>
    <mergeCell ref="AG307:AJ307"/>
    <mergeCell ref="AD308:AF308"/>
    <mergeCell ref="AG308:AJ308"/>
    <mergeCell ref="AD322:AF322"/>
    <mergeCell ref="AG322:AJ322"/>
    <mergeCell ref="AD323:AF323"/>
    <mergeCell ref="AG323:AJ323"/>
    <mergeCell ref="AD324:AF324"/>
    <mergeCell ref="AG324:AJ324"/>
    <mergeCell ref="AD319:AF319"/>
    <mergeCell ref="AG319:AJ319"/>
    <mergeCell ref="AD320:AF320"/>
    <mergeCell ref="AG320:AJ320"/>
    <mergeCell ref="AD321:AF321"/>
    <mergeCell ref="AG321:AJ321"/>
    <mergeCell ref="AD330:AF330"/>
    <mergeCell ref="AG330:AJ330"/>
    <mergeCell ref="AD331:AF331"/>
    <mergeCell ref="AG331:AJ331"/>
    <mergeCell ref="AD332:AF332"/>
    <mergeCell ref="AG332:AJ332"/>
    <mergeCell ref="AD326:AF326"/>
    <mergeCell ref="AG326:AJ326"/>
    <mergeCell ref="AD327:AF327"/>
    <mergeCell ref="AG327:AJ327"/>
    <mergeCell ref="AD328:AF328"/>
    <mergeCell ref="AG328:AJ328"/>
    <mergeCell ref="AD337:AF337"/>
    <mergeCell ref="AG337:AJ337"/>
    <mergeCell ref="AD338:AF338"/>
    <mergeCell ref="AG338:AJ338"/>
    <mergeCell ref="AD339:AF339"/>
    <mergeCell ref="AG339:AJ339"/>
    <mergeCell ref="AD333:AF333"/>
    <mergeCell ref="AG333:AJ333"/>
    <mergeCell ref="AD334:AF334"/>
    <mergeCell ref="AG334:AJ334"/>
    <mergeCell ref="AD335:AF335"/>
    <mergeCell ref="AG335:AJ335"/>
    <mergeCell ref="AD344:AF344"/>
    <mergeCell ref="AG344:AJ344"/>
    <mergeCell ref="AD345:AF345"/>
    <mergeCell ref="AG345:AJ345"/>
    <mergeCell ref="AD346:AF346"/>
    <mergeCell ref="AG346:AJ346"/>
    <mergeCell ref="AD340:AF340"/>
    <mergeCell ref="AG340:AJ340"/>
    <mergeCell ref="AD341:AF341"/>
    <mergeCell ref="AG341:AJ341"/>
    <mergeCell ref="AD343:AF343"/>
    <mergeCell ref="AG343:AJ343"/>
    <mergeCell ref="AD350:AF350"/>
    <mergeCell ref="AG350:AJ350"/>
    <mergeCell ref="AD351:AF351"/>
    <mergeCell ref="AG351:AJ351"/>
    <mergeCell ref="AD353:AF353"/>
    <mergeCell ref="AG353:AJ353"/>
    <mergeCell ref="AD347:AF347"/>
    <mergeCell ref="AG347:AJ347"/>
    <mergeCell ref="AD348:AF348"/>
    <mergeCell ref="AG348:AJ348"/>
    <mergeCell ref="AD349:AF349"/>
    <mergeCell ref="AG349:AJ349"/>
    <mergeCell ref="AD358:AF358"/>
    <mergeCell ref="AG358:AJ358"/>
    <mergeCell ref="AD359:AF359"/>
    <mergeCell ref="AG359:AJ359"/>
    <mergeCell ref="AD360:AF360"/>
    <mergeCell ref="AG360:AJ360"/>
    <mergeCell ref="AD354:AF354"/>
    <mergeCell ref="AG354:AJ354"/>
    <mergeCell ref="AD355:AF355"/>
    <mergeCell ref="AG355:AJ355"/>
    <mergeCell ref="AD356:AF356"/>
    <mergeCell ref="AG356:AJ356"/>
    <mergeCell ref="AD364:AF364"/>
    <mergeCell ref="AG364:AJ364"/>
    <mergeCell ref="AD365:AF365"/>
    <mergeCell ref="AG365:AJ365"/>
    <mergeCell ref="AD366:AF366"/>
    <mergeCell ref="AG366:AJ366"/>
    <mergeCell ref="AD361:AF361"/>
    <mergeCell ref="AG361:AJ361"/>
    <mergeCell ref="AD362:AF362"/>
    <mergeCell ref="AG362:AJ362"/>
    <mergeCell ref="AD363:AF363"/>
    <mergeCell ref="AG363:AJ363"/>
    <mergeCell ref="AD371:AF371"/>
    <mergeCell ref="AG371:AJ371"/>
    <mergeCell ref="AD372:AF372"/>
    <mergeCell ref="AG372:AJ372"/>
    <mergeCell ref="AD373:AF373"/>
    <mergeCell ref="AG373:AJ373"/>
    <mergeCell ref="AD368:AF368"/>
    <mergeCell ref="AG368:AJ368"/>
    <mergeCell ref="AD369:AF369"/>
    <mergeCell ref="AG369:AJ369"/>
    <mergeCell ref="AD370:AF370"/>
    <mergeCell ref="AG370:AJ370"/>
    <mergeCell ref="AD395:AF395"/>
    <mergeCell ref="AG395:AJ395"/>
    <mergeCell ref="AD396:AF396"/>
    <mergeCell ref="AG396:AJ396"/>
    <mergeCell ref="AD397:AF397"/>
    <mergeCell ref="AG397:AJ397"/>
    <mergeCell ref="AD393:AF393"/>
    <mergeCell ref="AG393:AJ393"/>
    <mergeCell ref="AD407:AF407"/>
    <mergeCell ref="AG407:AJ407"/>
    <mergeCell ref="AD403:AF403"/>
    <mergeCell ref="AG403:AJ403"/>
    <mergeCell ref="AD404:AF404"/>
    <mergeCell ref="AG404:AJ404"/>
    <mergeCell ref="AD394:AF394"/>
    <mergeCell ref="AG394:AJ394"/>
    <mergeCell ref="AD408:AF408"/>
    <mergeCell ref="AG408:AJ408"/>
    <mergeCell ref="AD405:AF405"/>
    <mergeCell ref="AG405:AJ405"/>
    <mergeCell ref="AD406:AF406"/>
    <mergeCell ref="AG406:AJ406"/>
    <mergeCell ref="AD409:AF409"/>
    <mergeCell ref="AG409:AJ409"/>
    <mergeCell ref="AD410:AF410"/>
    <mergeCell ref="AG410:AJ410"/>
    <mergeCell ref="AD413:AF413"/>
    <mergeCell ref="AG413:AJ413"/>
    <mergeCell ref="AD411:AF411"/>
    <mergeCell ref="AG411:AJ411"/>
    <mergeCell ref="AD412:AF412"/>
    <mergeCell ref="AG412:AJ412"/>
    <mergeCell ref="H6:AA6"/>
    <mergeCell ref="AD32:AF32"/>
    <mergeCell ref="AG32:AJ32"/>
    <mergeCell ref="AD33:AF33"/>
    <mergeCell ref="AG33:AJ33"/>
    <mergeCell ref="AD28:AF28"/>
    <mergeCell ref="AG28:AJ28"/>
    <mergeCell ref="AD29:AF29"/>
    <mergeCell ref="AG29:AJ29"/>
    <mergeCell ref="AD26:AF26"/>
    <mergeCell ref="AG6:AJ6"/>
    <mergeCell ref="AG7:AJ7"/>
    <mergeCell ref="AD6:AF6"/>
    <mergeCell ref="AD7:AF7"/>
    <mergeCell ref="AD30:AF30"/>
    <mergeCell ref="AG30:AJ30"/>
    <mergeCell ref="AD18:AF18"/>
    <mergeCell ref="AG18:AJ18"/>
  </mergeCells>
  <phoneticPr fontId="31" type="noConversion"/>
  <pageMargins left="0.19685039370078741" right="0.19685039370078741" top="0" bottom="0" header="0.39370078740157483" footer="0.59055118110236227"/>
  <pageSetup paperSize="9" scale="93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29"/>
  <sheetViews>
    <sheetView view="pageBreakPreview" zoomScaleNormal="100" zoomScaleSheetLayoutView="100" workbookViewId="0">
      <selection activeCell="AJ115" sqref="AJ115"/>
    </sheetView>
  </sheetViews>
  <sheetFormatPr defaultRowHeight="14.4" x14ac:dyDescent="0.3"/>
  <cols>
    <col min="1" max="1" width="5.88671875" customWidth="1"/>
    <col min="2" max="2" width="5.5546875" customWidth="1"/>
    <col min="3" max="3" width="1.88671875" hidden="1" customWidth="1"/>
    <col min="4" max="4" width="3.88671875" hidden="1" customWidth="1"/>
    <col min="5" max="5" width="4.6640625" customWidth="1"/>
    <col min="6" max="6" width="1" customWidth="1"/>
    <col min="7" max="7" width="3.88671875" customWidth="1"/>
    <col min="8" max="8" width="1.88671875" customWidth="1"/>
    <col min="9" max="10" width="1" customWidth="1"/>
    <col min="11" max="11" width="3.88671875" customWidth="1"/>
    <col min="12" max="13" width="1" customWidth="1"/>
    <col min="14" max="14" width="2.88671875" customWidth="1"/>
    <col min="15" max="15" width="1" customWidth="1"/>
    <col min="16" max="16" width="0.109375" customWidth="1"/>
    <col min="17" max="17" width="1" hidden="1" customWidth="1"/>
    <col min="18" max="18" width="0.5546875" hidden="1" customWidth="1"/>
    <col min="19" max="23" width="1" hidden="1" customWidth="1"/>
    <col min="24" max="24" width="1.88671875" hidden="1" customWidth="1"/>
    <col min="25" max="25" width="2.33203125" hidden="1" customWidth="1"/>
    <col min="26" max="26" width="3" hidden="1" customWidth="1"/>
    <col min="27" max="27" width="2.88671875" customWidth="1"/>
    <col min="28" max="28" width="1" customWidth="1"/>
    <col min="29" max="29" width="10.33203125" style="98" customWidth="1"/>
    <col min="30" max="30" width="3.88671875" customWidth="1"/>
    <col min="31" max="31" width="1" customWidth="1"/>
    <col min="32" max="32" width="5.5546875" customWidth="1"/>
    <col min="33" max="33" width="3.6640625" customWidth="1"/>
    <col min="34" max="34" width="11.109375" style="131" customWidth="1"/>
    <col min="35" max="35" width="12" style="131" customWidth="1"/>
    <col min="36" max="36" width="18.6640625" style="131" customWidth="1"/>
    <col min="37" max="37" width="14.109375" style="129" customWidth="1"/>
  </cols>
  <sheetData>
    <row r="1" spans="1:42" x14ac:dyDescent="0.3">
      <c r="A1" s="80"/>
      <c r="B1" s="81"/>
      <c r="C1" s="81"/>
      <c r="D1" s="81"/>
      <c r="E1" s="81"/>
      <c r="F1" s="81"/>
      <c r="G1" s="82" t="s">
        <v>0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3" t="s">
        <v>1</v>
      </c>
      <c r="V1" s="83"/>
      <c r="W1" s="83"/>
      <c r="X1" s="83"/>
      <c r="Y1" s="83"/>
      <c r="Z1" s="83"/>
      <c r="AA1" s="84"/>
      <c r="AB1" s="84"/>
      <c r="AC1" s="102"/>
      <c r="AD1" s="84"/>
      <c r="AE1" s="84"/>
      <c r="AF1" s="84"/>
      <c r="AG1" s="84"/>
      <c r="AH1" s="143"/>
      <c r="AI1" s="143"/>
      <c r="AJ1" s="70"/>
    </row>
    <row r="2" spans="1:42" x14ac:dyDescent="0.3">
      <c r="A2" s="14"/>
      <c r="B2" s="15"/>
      <c r="C2" s="15"/>
      <c r="D2" s="15"/>
      <c r="E2" s="15"/>
      <c r="F2" s="15"/>
      <c r="G2" s="15" t="s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7" t="s">
        <v>2</v>
      </c>
      <c r="V2" s="17"/>
      <c r="W2" s="17"/>
      <c r="X2" s="17"/>
      <c r="Y2" s="17"/>
      <c r="Z2" s="17"/>
      <c r="AA2" s="55"/>
      <c r="AB2" s="55"/>
      <c r="AC2" s="96"/>
      <c r="AD2" s="55"/>
      <c r="AE2" s="55"/>
      <c r="AF2" s="55"/>
      <c r="AG2" s="55"/>
      <c r="AH2" s="142"/>
      <c r="AI2" s="142"/>
      <c r="AJ2" s="71"/>
    </row>
    <row r="3" spans="1:42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 t="s">
        <v>3</v>
      </c>
      <c r="V3" s="17"/>
      <c r="W3" s="17"/>
      <c r="X3" s="17"/>
      <c r="Y3" s="17"/>
      <c r="Z3" s="17"/>
      <c r="AA3" s="55"/>
      <c r="AB3" s="55"/>
      <c r="AC3" s="96"/>
      <c r="AD3" s="55"/>
      <c r="AE3" s="55"/>
      <c r="AF3" s="55"/>
      <c r="AG3" s="55"/>
      <c r="AH3" s="142"/>
      <c r="AI3" s="142"/>
      <c r="AJ3" s="71"/>
    </row>
    <row r="4" spans="1:42" ht="7.5" customHeight="1" x14ac:dyDescent="0.3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56"/>
      <c r="AB4" s="56"/>
      <c r="AC4" s="97"/>
      <c r="AD4" s="56"/>
      <c r="AE4" s="56"/>
      <c r="AF4" s="56"/>
      <c r="AG4" s="56"/>
      <c r="AH4" s="142"/>
      <c r="AI4" s="142"/>
      <c r="AJ4" s="71"/>
    </row>
    <row r="5" spans="1:42" ht="16.8" thickBot="1" x14ac:dyDescent="0.35">
      <c r="A5" s="21" t="s">
        <v>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73"/>
      <c r="AB5" s="73"/>
      <c r="AC5" s="162"/>
      <c r="AD5" s="73"/>
      <c r="AE5" s="73"/>
      <c r="AF5" s="73"/>
      <c r="AG5" s="73"/>
      <c r="AH5" s="163"/>
      <c r="AI5" s="163"/>
      <c r="AJ5" s="74"/>
    </row>
    <row r="6" spans="1:42" s="52" customFormat="1" x14ac:dyDescent="0.3">
      <c r="A6" s="87" t="s">
        <v>5</v>
      </c>
      <c r="B6" s="88" t="s">
        <v>6</v>
      </c>
      <c r="C6" s="88"/>
      <c r="D6" s="88"/>
      <c r="E6" s="88"/>
      <c r="F6" s="88"/>
      <c r="G6" s="88"/>
      <c r="H6" s="134" t="s">
        <v>7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474" t="s">
        <v>189</v>
      </c>
      <c r="AB6" s="475"/>
      <c r="AC6" s="475"/>
      <c r="AD6" s="470" t="s">
        <v>187</v>
      </c>
      <c r="AE6" s="471"/>
      <c r="AF6" s="471"/>
      <c r="AG6" s="471"/>
      <c r="AH6" s="161" t="s">
        <v>182</v>
      </c>
      <c r="AI6" s="139" t="s">
        <v>205</v>
      </c>
      <c r="AJ6" s="139" t="s">
        <v>210</v>
      </c>
      <c r="AK6" s="132"/>
      <c r="AL6" s="89"/>
      <c r="AM6" s="72"/>
      <c r="AN6" s="58"/>
      <c r="AO6" s="58"/>
      <c r="AP6" s="58"/>
    </row>
    <row r="7" spans="1:42" s="52" customFormat="1" x14ac:dyDescent="0.3">
      <c r="A7" s="90" t="s">
        <v>8</v>
      </c>
      <c r="B7" s="91" t="s">
        <v>9</v>
      </c>
      <c r="C7" s="91"/>
      <c r="D7" s="91"/>
      <c r="E7" s="91"/>
      <c r="F7" s="91"/>
      <c r="G7" s="9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476" t="s">
        <v>190</v>
      </c>
      <c r="AB7" s="477"/>
      <c r="AC7" s="477"/>
      <c r="AD7" s="472" t="s">
        <v>188</v>
      </c>
      <c r="AE7" s="472"/>
      <c r="AF7" s="472"/>
      <c r="AG7" s="473"/>
      <c r="AH7" s="160">
        <v>42481</v>
      </c>
      <c r="AI7" s="140">
        <v>42530</v>
      </c>
      <c r="AJ7" s="140">
        <v>42670</v>
      </c>
      <c r="AK7" s="132"/>
      <c r="AL7" s="93"/>
      <c r="AM7" s="57"/>
      <c r="AN7" s="58"/>
      <c r="AO7" s="58"/>
      <c r="AP7" s="58"/>
    </row>
    <row r="8" spans="1:42" x14ac:dyDescent="0.3">
      <c r="A8" s="8" t="s">
        <v>83</v>
      </c>
      <c r="B8" s="6" t="s">
        <v>84</v>
      </c>
      <c r="C8" s="6"/>
      <c r="D8" s="6"/>
      <c r="E8" s="5" t="s">
        <v>85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39">
        <v>20000</v>
      </c>
      <c r="AB8" s="439"/>
      <c r="AC8" s="439"/>
      <c r="AD8" s="439">
        <v>20000</v>
      </c>
      <c r="AE8" s="439"/>
      <c r="AF8" s="439"/>
      <c r="AG8" s="440"/>
      <c r="AH8" s="202"/>
      <c r="AI8" s="203"/>
      <c r="AJ8" s="153"/>
      <c r="AK8" s="128"/>
      <c r="AL8" s="86"/>
    </row>
    <row r="9" spans="1:42" x14ac:dyDescent="0.3">
      <c r="A9" s="8" t="s">
        <v>83</v>
      </c>
      <c r="B9" s="6" t="s">
        <v>86</v>
      </c>
      <c r="C9" s="6"/>
      <c r="D9" s="6"/>
      <c r="E9" s="5" t="s">
        <v>87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439">
        <v>25000</v>
      </c>
      <c r="AB9" s="439"/>
      <c r="AC9" s="439"/>
      <c r="AD9" s="439">
        <v>25000</v>
      </c>
      <c r="AE9" s="439"/>
      <c r="AF9" s="439"/>
      <c r="AG9" s="440"/>
      <c r="AH9" s="202"/>
      <c r="AI9" s="203"/>
      <c r="AJ9" s="246">
        <v>-6000</v>
      </c>
      <c r="AK9" s="128"/>
      <c r="AL9" s="86"/>
    </row>
    <row r="10" spans="1:42" s="171" customFormat="1" x14ac:dyDescent="0.3">
      <c r="A10" s="167" t="s">
        <v>83</v>
      </c>
      <c r="B10" s="168" t="s">
        <v>88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464">
        <v>45000</v>
      </c>
      <c r="AB10" s="464"/>
      <c r="AC10" s="464"/>
      <c r="AD10" s="464">
        <v>45000</v>
      </c>
      <c r="AE10" s="464"/>
      <c r="AF10" s="464"/>
      <c r="AG10" s="465"/>
      <c r="AH10" s="204">
        <f>SUM(AH8:AH9)</f>
        <v>0</v>
      </c>
      <c r="AI10" s="205">
        <f>SUM(AI8:AI9)</f>
        <v>0</v>
      </c>
      <c r="AJ10" s="173">
        <f>SUM(AJ8:AJ9)</f>
        <v>-6000</v>
      </c>
      <c r="AK10" s="169"/>
      <c r="AL10" s="170"/>
    </row>
    <row r="11" spans="1:42" x14ac:dyDescent="0.3">
      <c r="A11" s="8" t="s">
        <v>89</v>
      </c>
      <c r="B11" s="6" t="s">
        <v>90</v>
      </c>
      <c r="C11" s="6"/>
      <c r="D11" s="6"/>
      <c r="E11" s="5" t="s">
        <v>91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39">
        <v>50000</v>
      </c>
      <c r="AB11" s="439"/>
      <c r="AC11" s="439"/>
      <c r="AD11" s="439">
        <v>50000</v>
      </c>
      <c r="AE11" s="439"/>
      <c r="AF11" s="439"/>
      <c r="AG11" s="440"/>
      <c r="AH11" s="202"/>
      <c r="AI11" s="203"/>
      <c r="AJ11" s="153"/>
      <c r="AK11" s="128"/>
      <c r="AL11" s="86"/>
    </row>
    <row r="12" spans="1:42" x14ac:dyDescent="0.3">
      <c r="A12" s="8" t="s">
        <v>89</v>
      </c>
      <c r="B12" s="6" t="s">
        <v>92</v>
      </c>
      <c r="C12" s="6"/>
      <c r="D12" s="6"/>
      <c r="E12" s="5" t="s">
        <v>93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39">
        <v>5000</v>
      </c>
      <c r="AB12" s="439"/>
      <c r="AC12" s="439"/>
      <c r="AD12" s="439">
        <v>5000</v>
      </c>
      <c r="AE12" s="439"/>
      <c r="AF12" s="439"/>
      <c r="AG12" s="440"/>
      <c r="AH12" s="202"/>
      <c r="AI12" s="203"/>
      <c r="AJ12" s="153"/>
      <c r="AK12" s="128"/>
      <c r="AL12" s="86"/>
    </row>
    <row r="13" spans="1:42" x14ac:dyDescent="0.3">
      <c r="A13" s="8" t="s">
        <v>89</v>
      </c>
      <c r="B13" s="6" t="s">
        <v>84</v>
      </c>
      <c r="C13" s="6"/>
      <c r="D13" s="6"/>
      <c r="E13" s="5" t="s">
        <v>85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39">
        <v>300000</v>
      </c>
      <c r="AB13" s="439"/>
      <c r="AC13" s="439"/>
      <c r="AD13" s="439">
        <v>300000</v>
      </c>
      <c r="AE13" s="439"/>
      <c r="AF13" s="439"/>
      <c r="AG13" s="440"/>
      <c r="AH13" s="202"/>
      <c r="AI13" s="203"/>
      <c r="AJ13" s="153"/>
      <c r="AK13" s="128"/>
      <c r="AL13" s="86"/>
    </row>
    <row r="14" spans="1:42" x14ac:dyDescent="0.3">
      <c r="A14" s="8" t="s">
        <v>89</v>
      </c>
      <c r="B14" s="6" t="s">
        <v>94</v>
      </c>
      <c r="C14" s="6"/>
      <c r="D14" s="6"/>
      <c r="E14" s="5" t="s">
        <v>95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58">
        <v>2500000</v>
      </c>
      <c r="AB14" s="458"/>
      <c r="AC14" s="458"/>
      <c r="AD14" s="458">
        <v>2500000</v>
      </c>
      <c r="AE14" s="458"/>
      <c r="AF14" s="458"/>
      <c r="AG14" s="459"/>
      <c r="AH14" s="202"/>
      <c r="AI14" s="203"/>
      <c r="AJ14" s="153">
        <v>-35000</v>
      </c>
      <c r="AK14" s="255">
        <v>2219</v>
      </c>
      <c r="AL14" s="86"/>
    </row>
    <row r="15" spans="1:42" x14ac:dyDescent="0.3">
      <c r="A15" s="8" t="s">
        <v>89</v>
      </c>
      <c r="B15" s="6" t="s">
        <v>96</v>
      </c>
      <c r="C15" s="6"/>
      <c r="D15" s="6"/>
      <c r="E15" s="5" t="s">
        <v>97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439">
        <v>100000</v>
      </c>
      <c r="AB15" s="439"/>
      <c r="AC15" s="439"/>
      <c r="AD15" s="439">
        <v>90000</v>
      </c>
      <c r="AE15" s="439"/>
      <c r="AF15" s="439"/>
      <c r="AG15" s="440"/>
      <c r="AH15" s="202"/>
      <c r="AI15" s="203"/>
      <c r="AJ15" s="153"/>
      <c r="AK15" s="128"/>
      <c r="AL15" s="86"/>
    </row>
    <row r="16" spans="1:42" x14ac:dyDescent="0.3">
      <c r="A16" s="8" t="s">
        <v>89</v>
      </c>
      <c r="B16" s="6" t="s">
        <v>191</v>
      </c>
      <c r="C16" s="6"/>
      <c r="D16" s="6"/>
      <c r="E16" s="5" t="s">
        <v>192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439"/>
      <c r="AB16" s="439"/>
      <c r="AC16" s="439"/>
      <c r="AD16" s="439">
        <v>10000</v>
      </c>
      <c r="AE16" s="439"/>
      <c r="AF16" s="439"/>
      <c r="AG16" s="440"/>
      <c r="AH16" s="202"/>
      <c r="AI16" s="203"/>
      <c r="AJ16" s="153"/>
      <c r="AK16" s="128"/>
      <c r="AL16" s="86"/>
    </row>
    <row r="17" spans="1:38" s="171" customFormat="1" x14ac:dyDescent="0.3">
      <c r="A17" s="167" t="s">
        <v>89</v>
      </c>
      <c r="B17" s="168" t="s">
        <v>98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462">
        <v>2955000</v>
      </c>
      <c r="AB17" s="462"/>
      <c r="AC17" s="462"/>
      <c r="AD17" s="462">
        <v>2955000</v>
      </c>
      <c r="AE17" s="462"/>
      <c r="AF17" s="462"/>
      <c r="AG17" s="463"/>
      <c r="AH17" s="204">
        <f>SUM(AH11:AH16)</f>
        <v>0</v>
      </c>
      <c r="AI17" s="205">
        <f>SUM(AI11:AI16)</f>
        <v>0</v>
      </c>
      <c r="AJ17" s="173">
        <f>SUM(AJ11:AJ16)</f>
        <v>-35000</v>
      </c>
      <c r="AK17" s="169"/>
      <c r="AL17" s="170"/>
    </row>
    <row r="18" spans="1:38" x14ac:dyDescent="0.3">
      <c r="A18" s="8" t="s">
        <v>99</v>
      </c>
      <c r="B18" s="6">
        <v>6121</v>
      </c>
      <c r="C18" s="6"/>
      <c r="D18" s="6"/>
      <c r="E18" s="5" t="s">
        <v>209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439"/>
      <c r="AB18" s="439"/>
      <c r="AC18" s="439"/>
      <c r="AD18" s="439"/>
      <c r="AE18" s="439"/>
      <c r="AF18" s="439"/>
      <c r="AG18" s="440"/>
      <c r="AH18" s="202"/>
      <c r="AI18" s="203"/>
      <c r="AJ18" s="153">
        <v>167000</v>
      </c>
      <c r="AK18" s="128"/>
      <c r="AL18" s="86"/>
    </row>
    <row r="19" spans="1:38" x14ac:dyDescent="0.3">
      <c r="A19" s="8" t="s">
        <v>99</v>
      </c>
      <c r="B19" s="6" t="s">
        <v>90</v>
      </c>
      <c r="C19" s="6"/>
      <c r="D19" s="6"/>
      <c r="E19" s="5" t="s">
        <v>91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439">
        <v>5000</v>
      </c>
      <c r="AB19" s="439"/>
      <c r="AC19" s="439"/>
      <c r="AD19" s="439">
        <v>5000</v>
      </c>
      <c r="AE19" s="439"/>
      <c r="AF19" s="439"/>
      <c r="AG19" s="440"/>
      <c r="AH19" s="202"/>
      <c r="AI19" s="203"/>
      <c r="AJ19" s="153"/>
      <c r="AK19" s="128"/>
      <c r="AL19" s="86"/>
    </row>
    <row r="20" spans="1:38" x14ac:dyDescent="0.3">
      <c r="A20" s="8" t="s">
        <v>99</v>
      </c>
      <c r="B20" s="6" t="s">
        <v>94</v>
      </c>
      <c r="C20" s="6"/>
      <c r="D20" s="6"/>
      <c r="E20" s="5" t="s">
        <v>95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439">
        <v>5000</v>
      </c>
      <c r="AB20" s="439"/>
      <c r="AC20" s="439"/>
      <c r="AD20" s="439">
        <v>5000</v>
      </c>
      <c r="AE20" s="439"/>
      <c r="AF20" s="439"/>
      <c r="AG20" s="440"/>
      <c r="AH20" s="202"/>
      <c r="AI20" s="203"/>
      <c r="AJ20" s="153">
        <v>35000</v>
      </c>
      <c r="AK20" s="255" t="s">
        <v>218</v>
      </c>
      <c r="AL20" s="86"/>
    </row>
    <row r="21" spans="1:38" s="171" customFormat="1" x14ac:dyDescent="0.3">
      <c r="A21" s="167" t="s">
        <v>99</v>
      </c>
      <c r="B21" s="168" t="s">
        <v>100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464">
        <v>10000</v>
      </c>
      <c r="AB21" s="464"/>
      <c r="AC21" s="464"/>
      <c r="AD21" s="464">
        <v>10000</v>
      </c>
      <c r="AE21" s="464"/>
      <c r="AF21" s="464"/>
      <c r="AG21" s="465"/>
      <c r="AH21" s="204">
        <f>SUM(AH19:AH20)</f>
        <v>0</v>
      </c>
      <c r="AI21" s="205"/>
      <c r="AJ21" s="173">
        <f>SUM(AJ18:AJ20)</f>
        <v>202000</v>
      </c>
      <c r="AK21" s="169"/>
      <c r="AL21" s="170"/>
    </row>
    <row r="22" spans="1:38" x14ac:dyDescent="0.3">
      <c r="A22" s="8" t="s">
        <v>40</v>
      </c>
      <c r="B22" s="6" t="s">
        <v>90</v>
      </c>
      <c r="C22" s="6"/>
      <c r="D22" s="6"/>
      <c r="E22" s="5" t="s">
        <v>91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439">
        <v>40000</v>
      </c>
      <c r="AB22" s="439"/>
      <c r="AC22" s="439"/>
      <c r="AD22" s="439">
        <v>40000</v>
      </c>
      <c r="AE22" s="439"/>
      <c r="AF22" s="439"/>
      <c r="AG22" s="440"/>
      <c r="AH22" s="202"/>
      <c r="AI22" s="203">
        <v>-40000</v>
      </c>
      <c r="AJ22" s="153"/>
      <c r="AK22" s="128"/>
      <c r="AL22" s="86"/>
    </row>
    <row r="23" spans="1:38" x14ac:dyDescent="0.3">
      <c r="A23" s="8" t="s">
        <v>40</v>
      </c>
      <c r="B23" s="6" t="s">
        <v>101</v>
      </c>
      <c r="C23" s="6"/>
      <c r="D23" s="6"/>
      <c r="E23" s="5" t="s">
        <v>102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439">
        <v>10000</v>
      </c>
      <c r="AB23" s="439"/>
      <c r="AC23" s="439"/>
      <c r="AD23" s="439">
        <v>10000</v>
      </c>
      <c r="AE23" s="439"/>
      <c r="AF23" s="439"/>
      <c r="AG23" s="440"/>
      <c r="AH23" s="202"/>
      <c r="AI23" s="203">
        <v>-10000</v>
      </c>
      <c r="AJ23" s="153"/>
      <c r="AK23" s="128"/>
      <c r="AL23" s="86"/>
    </row>
    <row r="24" spans="1:38" x14ac:dyDescent="0.3">
      <c r="A24" s="8" t="s">
        <v>40</v>
      </c>
      <c r="B24" s="6" t="s">
        <v>103</v>
      </c>
      <c r="C24" s="6"/>
      <c r="D24" s="6"/>
      <c r="E24" s="5" t="s">
        <v>104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439">
        <v>40000</v>
      </c>
      <c r="AB24" s="439"/>
      <c r="AC24" s="439"/>
      <c r="AD24" s="439">
        <v>40000</v>
      </c>
      <c r="AE24" s="439"/>
      <c r="AF24" s="439"/>
      <c r="AG24" s="440"/>
      <c r="AH24" s="202"/>
      <c r="AI24" s="203">
        <v>-40000</v>
      </c>
      <c r="AJ24" s="153"/>
      <c r="AK24" s="128"/>
      <c r="AL24" s="86"/>
    </row>
    <row r="25" spans="1:38" x14ac:dyDescent="0.3">
      <c r="A25" s="8" t="s">
        <v>40</v>
      </c>
      <c r="B25" s="6" t="s">
        <v>92</v>
      </c>
      <c r="C25" s="6"/>
      <c r="D25" s="6"/>
      <c r="E25" s="5" t="s">
        <v>93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439">
        <v>5000</v>
      </c>
      <c r="AB25" s="439"/>
      <c r="AC25" s="439"/>
      <c r="AD25" s="439">
        <v>5000</v>
      </c>
      <c r="AE25" s="439"/>
      <c r="AF25" s="439"/>
      <c r="AG25" s="440"/>
      <c r="AH25" s="202"/>
      <c r="AI25" s="203">
        <v>-5000</v>
      </c>
      <c r="AJ25" s="153"/>
      <c r="AK25" s="128"/>
      <c r="AL25" s="86"/>
    </row>
    <row r="26" spans="1:38" x14ac:dyDescent="0.3">
      <c r="A26" s="8" t="s">
        <v>40</v>
      </c>
      <c r="B26" s="6" t="s">
        <v>94</v>
      </c>
      <c r="C26" s="6"/>
      <c r="D26" s="6"/>
      <c r="E26" s="5" t="s">
        <v>95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439">
        <v>25000</v>
      </c>
      <c r="AB26" s="439"/>
      <c r="AC26" s="439"/>
      <c r="AD26" s="439">
        <v>25000</v>
      </c>
      <c r="AE26" s="439"/>
      <c r="AF26" s="439"/>
      <c r="AG26" s="440"/>
      <c r="AH26" s="202"/>
      <c r="AI26" s="203">
        <v>-25000</v>
      </c>
      <c r="AJ26" s="153"/>
      <c r="AK26" s="128"/>
      <c r="AL26" s="86"/>
    </row>
    <row r="27" spans="1:38" x14ac:dyDescent="0.3">
      <c r="A27" s="8" t="s">
        <v>40</v>
      </c>
      <c r="B27" s="6" t="s">
        <v>193</v>
      </c>
      <c r="C27" s="6"/>
      <c r="D27" s="6"/>
      <c r="E27" s="5" t="s">
        <v>194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439">
        <v>420000</v>
      </c>
      <c r="AB27" s="439"/>
      <c r="AC27" s="439"/>
      <c r="AD27" s="439">
        <v>420000</v>
      </c>
      <c r="AE27" s="439"/>
      <c r="AF27" s="439"/>
      <c r="AG27" s="440"/>
      <c r="AH27" s="202"/>
      <c r="AI27" s="203"/>
      <c r="AJ27" s="153"/>
      <c r="AK27" s="128"/>
      <c r="AL27" s="86"/>
    </row>
    <row r="28" spans="1:38" x14ac:dyDescent="0.3">
      <c r="A28" s="8" t="s">
        <v>40</v>
      </c>
      <c r="B28" s="6" t="s">
        <v>195</v>
      </c>
      <c r="C28" s="6"/>
      <c r="D28" s="6"/>
      <c r="E28" s="5" t="s">
        <v>196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439">
        <v>20000</v>
      </c>
      <c r="AB28" s="439"/>
      <c r="AC28" s="439"/>
      <c r="AD28" s="439">
        <v>20000</v>
      </c>
      <c r="AE28" s="439"/>
      <c r="AF28" s="439"/>
      <c r="AG28" s="440"/>
      <c r="AH28" s="202"/>
      <c r="AI28" s="203"/>
      <c r="AJ28" s="153"/>
      <c r="AK28" s="128"/>
      <c r="AL28" s="86"/>
    </row>
    <row r="29" spans="1:38" s="171" customFormat="1" x14ac:dyDescent="0.3">
      <c r="A29" s="167" t="s">
        <v>40</v>
      </c>
      <c r="B29" s="168" t="s">
        <v>43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464">
        <v>560000</v>
      </c>
      <c r="AB29" s="464"/>
      <c r="AC29" s="464"/>
      <c r="AD29" s="464">
        <v>560000</v>
      </c>
      <c r="AE29" s="464"/>
      <c r="AF29" s="464"/>
      <c r="AG29" s="465"/>
      <c r="AH29" s="204">
        <f>SUM(AH22:AH28)</f>
        <v>0</v>
      </c>
      <c r="AI29" s="205">
        <f>SUM(AI22:AI28)</f>
        <v>-120000</v>
      </c>
      <c r="AJ29" s="173">
        <f>SUM(AJ22:AJ28)</f>
        <v>0</v>
      </c>
      <c r="AK29" s="169"/>
      <c r="AL29" s="170"/>
    </row>
    <row r="30" spans="1:38" s="3" customFormat="1" ht="15.75" customHeight="1" x14ac:dyDescent="0.3">
      <c r="A30" s="240" t="s">
        <v>105</v>
      </c>
      <c r="B30" s="4" t="s">
        <v>197</v>
      </c>
      <c r="C30" s="4"/>
      <c r="D30" s="4"/>
      <c r="E30" s="42" t="s">
        <v>198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66">
        <v>65000</v>
      </c>
      <c r="AB30" s="466"/>
      <c r="AC30" s="466"/>
      <c r="AD30" s="466">
        <v>65000</v>
      </c>
      <c r="AE30" s="466"/>
      <c r="AF30" s="466"/>
      <c r="AG30" s="467"/>
      <c r="AH30" s="241"/>
      <c r="AI30" s="242"/>
      <c r="AJ30" s="243">
        <v>1000</v>
      </c>
      <c r="AK30" s="128"/>
      <c r="AL30" s="138"/>
    </row>
    <row r="31" spans="1:38" s="253" customFormat="1" x14ac:dyDescent="0.3">
      <c r="A31" s="247" t="s">
        <v>105</v>
      </c>
      <c r="B31" s="248" t="s">
        <v>106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468">
        <v>65000</v>
      </c>
      <c r="AB31" s="468"/>
      <c r="AC31" s="468"/>
      <c r="AD31" s="468">
        <v>65000</v>
      </c>
      <c r="AE31" s="468"/>
      <c r="AF31" s="468"/>
      <c r="AG31" s="469"/>
      <c r="AH31" s="249">
        <f>SUM(AH30)</f>
        <v>0</v>
      </c>
      <c r="AI31" s="250"/>
      <c r="AJ31" s="251">
        <f>SUM(AJ30)</f>
        <v>1000</v>
      </c>
      <c r="AK31" s="169"/>
      <c r="AL31" s="252"/>
    </row>
    <row r="32" spans="1:38" x14ac:dyDescent="0.3">
      <c r="A32" s="8" t="s">
        <v>44</v>
      </c>
      <c r="B32" s="6" t="s">
        <v>90</v>
      </c>
      <c r="C32" s="6"/>
      <c r="D32" s="6"/>
      <c r="E32" s="5" t="s">
        <v>91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439">
        <v>50000</v>
      </c>
      <c r="AB32" s="439"/>
      <c r="AC32" s="439"/>
      <c r="AD32" s="439">
        <v>50000</v>
      </c>
      <c r="AE32" s="439"/>
      <c r="AF32" s="439"/>
      <c r="AG32" s="440"/>
      <c r="AH32" s="202"/>
      <c r="AI32" s="203">
        <v>-50000</v>
      </c>
      <c r="AJ32" s="153"/>
      <c r="AK32" s="128"/>
      <c r="AL32" s="86"/>
    </row>
    <row r="33" spans="1:38" x14ac:dyDescent="0.3">
      <c r="A33" s="8" t="s">
        <v>44</v>
      </c>
      <c r="B33" s="6" t="s">
        <v>107</v>
      </c>
      <c r="C33" s="6"/>
      <c r="D33" s="6"/>
      <c r="E33" s="5" t="s">
        <v>108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439">
        <v>5000</v>
      </c>
      <c r="AB33" s="439"/>
      <c r="AC33" s="439"/>
      <c r="AD33" s="439">
        <v>5000</v>
      </c>
      <c r="AE33" s="439"/>
      <c r="AF33" s="439"/>
      <c r="AG33" s="440"/>
      <c r="AH33" s="202"/>
      <c r="AI33" s="203">
        <v>-5000</v>
      </c>
      <c r="AJ33" s="153"/>
      <c r="AK33" s="128"/>
      <c r="AL33" s="86"/>
    </row>
    <row r="34" spans="1:38" x14ac:dyDescent="0.3">
      <c r="A34" s="8" t="s">
        <v>44</v>
      </c>
      <c r="B34" s="6" t="s">
        <v>103</v>
      </c>
      <c r="C34" s="6"/>
      <c r="D34" s="6"/>
      <c r="E34" s="5" t="s">
        <v>104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439">
        <v>5000</v>
      </c>
      <c r="AB34" s="439"/>
      <c r="AC34" s="439"/>
      <c r="AD34" s="439">
        <v>5000</v>
      </c>
      <c r="AE34" s="439"/>
      <c r="AF34" s="439"/>
      <c r="AG34" s="440"/>
      <c r="AH34" s="202"/>
      <c r="AI34" s="203">
        <v>-5000</v>
      </c>
      <c r="AJ34" s="153"/>
      <c r="AK34" s="128"/>
      <c r="AL34" s="86"/>
    </row>
    <row r="35" spans="1:38" x14ac:dyDescent="0.3">
      <c r="A35" s="8" t="s">
        <v>44</v>
      </c>
      <c r="B35" s="6" t="s">
        <v>92</v>
      </c>
      <c r="C35" s="6"/>
      <c r="D35" s="6"/>
      <c r="E35" s="5" t="s">
        <v>93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439">
        <v>5000</v>
      </c>
      <c r="AB35" s="439"/>
      <c r="AC35" s="439"/>
      <c r="AD35" s="439">
        <v>5000</v>
      </c>
      <c r="AE35" s="439"/>
      <c r="AF35" s="439"/>
      <c r="AG35" s="440"/>
      <c r="AH35" s="202"/>
      <c r="AI35" s="203">
        <v>-5000</v>
      </c>
      <c r="AJ35" s="153"/>
      <c r="AK35" s="128"/>
      <c r="AL35" s="86"/>
    </row>
    <row r="36" spans="1:38" x14ac:dyDescent="0.3">
      <c r="A36" s="8" t="s">
        <v>44</v>
      </c>
      <c r="B36" s="6" t="s">
        <v>84</v>
      </c>
      <c r="C36" s="6"/>
      <c r="D36" s="6"/>
      <c r="E36" s="5" t="s">
        <v>85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439">
        <v>10000</v>
      </c>
      <c r="AB36" s="439"/>
      <c r="AC36" s="439"/>
      <c r="AD36" s="439">
        <v>10000</v>
      </c>
      <c r="AE36" s="439"/>
      <c r="AF36" s="439"/>
      <c r="AG36" s="440"/>
      <c r="AH36" s="202"/>
      <c r="AI36" s="203"/>
      <c r="AJ36" s="153"/>
      <c r="AK36" s="128"/>
      <c r="AL36" s="86"/>
    </row>
    <row r="37" spans="1:38" x14ac:dyDescent="0.3">
      <c r="A37" s="8" t="s">
        <v>44</v>
      </c>
      <c r="B37" s="6" t="s">
        <v>94</v>
      </c>
      <c r="C37" s="6"/>
      <c r="D37" s="6"/>
      <c r="E37" s="5" t="s">
        <v>95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439">
        <v>15000</v>
      </c>
      <c r="AB37" s="439"/>
      <c r="AC37" s="439"/>
      <c r="AD37" s="439">
        <v>15000</v>
      </c>
      <c r="AE37" s="439"/>
      <c r="AF37" s="439"/>
      <c r="AG37" s="440"/>
      <c r="AH37" s="202"/>
      <c r="AI37" s="203"/>
      <c r="AJ37" s="153"/>
      <c r="AK37" s="133"/>
      <c r="AL37" s="86"/>
    </row>
    <row r="38" spans="1:38" x14ac:dyDescent="0.3">
      <c r="A38" s="8" t="s">
        <v>44</v>
      </c>
      <c r="B38" s="6" t="s">
        <v>109</v>
      </c>
      <c r="C38" s="6"/>
      <c r="D38" s="6"/>
      <c r="E38" s="5" t="s">
        <v>110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439">
        <v>30000</v>
      </c>
      <c r="AB38" s="439"/>
      <c r="AC38" s="439"/>
      <c r="AD38" s="439">
        <v>30000</v>
      </c>
      <c r="AE38" s="439"/>
      <c r="AF38" s="439"/>
      <c r="AG38" s="440"/>
      <c r="AH38" s="202"/>
      <c r="AI38" s="203"/>
      <c r="AJ38" s="153"/>
      <c r="AK38" s="128"/>
      <c r="AL38" s="86"/>
    </row>
    <row r="39" spans="1:38" x14ac:dyDescent="0.3">
      <c r="A39" s="8" t="s">
        <v>44</v>
      </c>
      <c r="B39" s="6" t="s">
        <v>96</v>
      </c>
      <c r="C39" s="6"/>
      <c r="D39" s="6"/>
      <c r="E39" s="5" t="s">
        <v>97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439">
        <v>250000</v>
      </c>
      <c r="AB39" s="439"/>
      <c r="AC39" s="439"/>
      <c r="AD39" s="439">
        <v>250000</v>
      </c>
      <c r="AE39" s="439"/>
      <c r="AF39" s="439"/>
      <c r="AG39" s="440"/>
      <c r="AH39" s="202"/>
      <c r="AI39" s="203">
        <v>-250000</v>
      </c>
      <c r="AJ39" s="153"/>
      <c r="AK39" s="128"/>
      <c r="AL39" s="86"/>
    </row>
    <row r="40" spans="1:38" s="171" customFormat="1" x14ac:dyDescent="0.3">
      <c r="A40" s="167" t="s">
        <v>44</v>
      </c>
      <c r="B40" s="168" t="s">
        <v>47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478">
        <v>370000</v>
      </c>
      <c r="AB40" s="478"/>
      <c r="AC40" s="478"/>
      <c r="AD40" s="478">
        <v>370000</v>
      </c>
      <c r="AE40" s="478"/>
      <c r="AF40" s="478"/>
      <c r="AG40" s="479"/>
      <c r="AH40" s="208">
        <f>SUM(AH32:AH39)</f>
        <v>0</v>
      </c>
      <c r="AI40" s="208">
        <f>SUM(AI32:AI39)</f>
        <v>-315000</v>
      </c>
      <c r="AJ40" s="166">
        <f>SUM(AJ32:AJ39)</f>
        <v>0</v>
      </c>
      <c r="AK40" s="169"/>
      <c r="AL40" s="170"/>
    </row>
    <row r="41" spans="1:38" x14ac:dyDescent="0.3">
      <c r="A41" s="8" t="s">
        <v>111</v>
      </c>
      <c r="B41" s="6" t="s">
        <v>94</v>
      </c>
      <c r="C41" s="6"/>
      <c r="D41" s="6"/>
      <c r="E41" s="5" t="s">
        <v>95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439">
        <v>10000</v>
      </c>
      <c r="AB41" s="439"/>
      <c r="AC41" s="439"/>
      <c r="AD41" s="439">
        <v>10000</v>
      </c>
      <c r="AE41" s="439"/>
      <c r="AF41" s="439"/>
      <c r="AG41" s="440"/>
      <c r="AH41" s="202"/>
      <c r="AI41" s="203"/>
      <c r="AJ41" s="153"/>
      <c r="AK41" s="128"/>
      <c r="AL41" s="86"/>
    </row>
    <row r="42" spans="1:38" x14ac:dyDescent="0.3">
      <c r="A42" s="8" t="s">
        <v>111</v>
      </c>
      <c r="B42" s="6" t="s">
        <v>199</v>
      </c>
      <c r="C42" s="6"/>
      <c r="D42" s="6"/>
      <c r="E42" s="5" t="s">
        <v>200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439">
        <v>30000</v>
      </c>
      <c r="AB42" s="439"/>
      <c r="AC42" s="439"/>
      <c r="AD42" s="439">
        <v>30000</v>
      </c>
      <c r="AE42" s="439"/>
      <c r="AF42" s="439"/>
      <c r="AG42" s="440"/>
      <c r="AH42" s="202"/>
      <c r="AI42" s="203"/>
      <c r="AJ42" s="153"/>
      <c r="AK42" s="128"/>
      <c r="AL42" s="86"/>
    </row>
    <row r="43" spans="1:38" s="171" customFormat="1" x14ac:dyDescent="0.3">
      <c r="A43" s="167" t="s">
        <v>111</v>
      </c>
      <c r="B43" s="168" t="s">
        <v>112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464">
        <v>40000</v>
      </c>
      <c r="AB43" s="464"/>
      <c r="AC43" s="464"/>
      <c r="AD43" s="464">
        <v>40000</v>
      </c>
      <c r="AE43" s="464"/>
      <c r="AF43" s="464"/>
      <c r="AG43" s="465"/>
      <c r="AH43" s="204">
        <f>SUM(AH41:AH42)</f>
        <v>0</v>
      </c>
      <c r="AI43" s="205">
        <f>SUM(AI41:AI42)</f>
        <v>0</v>
      </c>
      <c r="AJ43" s="173">
        <f>SUM(AJ41:AJ42)</f>
        <v>0</v>
      </c>
      <c r="AK43" s="169"/>
      <c r="AL43" s="170"/>
    </row>
    <row r="44" spans="1:38" x14ac:dyDescent="0.3">
      <c r="A44" s="8" t="s">
        <v>113</v>
      </c>
      <c r="B44" s="6" t="s">
        <v>90</v>
      </c>
      <c r="C44" s="6"/>
      <c r="D44" s="6"/>
      <c r="E44" s="5" t="s">
        <v>91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439">
        <v>5000</v>
      </c>
      <c r="AB44" s="439"/>
      <c r="AC44" s="439"/>
      <c r="AD44" s="439">
        <v>5000</v>
      </c>
      <c r="AE44" s="439"/>
      <c r="AF44" s="439"/>
      <c r="AG44" s="440"/>
      <c r="AH44" s="202">
        <v>54000</v>
      </c>
      <c r="AI44" s="203"/>
      <c r="AJ44" s="153"/>
      <c r="AK44" s="128"/>
      <c r="AL44" s="86"/>
    </row>
    <row r="45" spans="1:38" x14ac:dyDescent="0.3">
      <c r="A45" s="8" t="s">
        <v>113</v>
      </c>
      <c r="B45" s="6" t="s">
        <v>201</v>
      </c>
      <c r="C45" s="6"/>
      <c r="D45" s="6"/>
      <c r="E45" s="5" t="s">
        <v>202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439">
        <v>20000</v>
      </c>
      <c r="AB45" s="439"/>
      <c r="AC45" s="439"/>
      <c r="AD45" s="439">
        <v>20000</v>
      </c>
      <c r="AE45" s="439"/>
      <c r="AF45" s="439"/>
      <c r="AG45" s="440"/>
      <c r="AH45" s="202"/>
      <c r="AI45" s="203"/>
      <c r="AJ45" s="153"/>
      <c r="AK45" s="128"/>
      <c r="AL45" s="86"/>
    </row>
    <row r="46" spans="1:38" x14ac:dyDescent="0.3">
      <c r="A46" s="8">
        <v>3399</v>
      </c>
      <c r="B46" s="6">
        <v>5222</v>
      </c>
      <c r="C46" s="6"/>
      <c r="D46" s="6"/>
      <c r="E46" s="5" t="s">
        <v>168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439">
        <v>0</v>
      </c>
      <c r="AB46" s="439"/>
      <c r="AC46" s="439"/>
      <c r="AD46" s="439">
        <v>0</v>
      </c>
      <c r="AE46" s="439"/>
      <c r="AF46" s="439"/>
      <c r="AG46" s="152"/>
      <c r="AH46" s="202"/>
      <c r="AI46" s="203"/>
      <c r="AJ46" s="153">
        <v>5000</v>
      </c>
      <c r="AK46" s="128"/>
      <c r="AL46" s="86"/>
    </row>
    <row r="47" spans="1:38" x14ac:dyDescent="0.3">
      <c r="A47" s="8" t="s">
        <v>113</v>
      </c>
      <c r="B47" s="6" t="s">
        <v>203</v>
      </c>
      <c r="C47" s="6"/>
      <c r="D47" s="6"/>
      <c r="E47" s="5" t="s">
        <v>204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439">
        <v>30000</v>
      </c>
      <c r="AB47" s="439"/>
      <c r="AC47" s="439"/>
      <c r="AD47" s="439">
        <v>30000</v>
      </c>
      <c r="AE47" s="439"/>
      <c r="AF47" s="439"/>
      <c r="AG47" s="440"/>
      <c r="AH47" s="202"/>
      <c r="AI47" s="203"/>
      <c r="AJ47" s="153"/>
      <c r="AK47" s="128"/>
      <c r="AL47" s="86"/>
    </row>
    <row r="48" spans="1:38" s="171" customFormat="1" x14ac:dyDescent="0.3">
      <c r="A48" s="167" t="s">
        <v>113</v>
      </c>
      <c r="B48" s="168" t="s">
        <v>114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464">
        <v>55000</v>
      </c>
      <c r="AB48" s="464"/>
      <c r="AC48" s="464"/>
      <c r="AD48" s="464">
        <v>55000</v>
      </c>
      <c r="AE48" s="464"/>
      <c r="AF48" s="464"/>
      <c r="AG48" s="465"/>
      <c r="AH48" s="204">
        <f>SUM(AH44:AH47)</f>
        <v>54000</v>
      </c>
      <c r="AI48" s="205">
        <f>SUM(AI44:AI47)</f>
        <v>0</v>
      </c>
      <c r="AJ48" s="173">
        <f>SUM(AJ44:AJ47)</f>
        <v>5000</v>
      </c>
      <c r="AK48" s="169"/>
      <c r="AL48" s="170"/>
    </row>
    <row r="49" spans="1:38" x14ac:dyDescent="0.3">
      <c r="A49" s="8" t="s">
        <v>115</v>
      </c>
      <c r="B49" s="6" t="s">
        <v>84</v>
      </c>
      <c r="C49" s="6"/>
      <c r="D49" s="6"/>
      <c r="E49" s="5" t="s">
        <v>85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439">
        <v>15000</v>
      </c>
      <c r="AB49" s="439"/>
      <c r="AC49" s="439"/>
      <c r="AD49" s="439">
        <v>15000</v>
      </c>
      <c r="AE49" s="439"/>
      <c r="AF49" s="439"/>
      <c r="AG49" s="440"/>
      <c r="AH49" s="202"/>
      <c r="AI49" s="203"/>
      <c r="AJ49" s="153"/>
      <c r="AK49" s="128"/>
      <c r="AL49" s="86"/>
    </row>
    <row r="50" spans="1:38" s="171" customFormat="1" x14ac:dyDescent="0.3">
      <c r="A50" s="167" t="s">
        <v>115</v>
      </c>
      <c r="B50" s="168" t="s">
        <v>116</v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464">
        <v>15000</v>
      </c>
      <c r="AB50" s="464"/>
      <c r="AC50" s="464"/>
      <c r="AD50" s="464">
        <v>15000</v>
      </c>
      <c r="AE50" s="464"/>
      <c r="AF50" s="464"/>
      <c r="AG50" s="465"/>
      <c r="AH50" s="204">
        <f>SUM(AH49)</f>
        <v>0</v>
      </c>
      <c r="AI50" s="205">
        <f>SUM(AI49)</f>
        <v>0</v>
      </c>
      <c r="AJ50" s="173">
        <f>SUM(AJ49)</f>
        <v>0</v>
      </c>
      <c r="AK50" s="169"/>
      <c r="AL50" s="170"/>
    </row>
    <row r="51" spans="1:38" x14ac:dyDescent="0.3">
      <c r="A51" s="8" t="s">
        <v>48</v>
      </c>
      <c r="B51" s="6" t="s">
        <v>101</v>
      </c>
      <c r="C51" s="6"/>
      <c r="D51" s="6"/>
      <c r="E51" s="5" t="s">
        <v>102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439">
        <v>7000</v>
      </c>
      <c r="AB51" s="439"/>
      <c r="AC51" s="439"/>
      <c r="AD51" s="439">
        <v>7000</v>
      </c>
      <c r="AE51" s="439"/>
      <c r="AF51" s="439"/>
      <c r="AG51" s="440"/>
      <c r="AH51" s="202"/>
      <c r="AI51" s="203"/>
      <c r="AJ51" s="153"/>
      <c r="AK51" s="128"/>
      <c r="AL51" s="86"/>
    </row>
    <row r="52" spans="1:38" x14ac:dyDescent="0.3">
      <c r="A52" s="8" t="s">
        <v>48</v>
      </c>
      <c r="B52" s="6" t="s">
        <v>94</v>
      </c>
      <c r="C52" s="6"/>
      <c r="D52" s="6"/>
      <c r="E52" s="5" t="s">
        <v>95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439">
        <v>15000</v>
      </c>
      <c r="AB52" s="439"/>
      <c r="AC52" s="439"/>
      <c r="AD52" s="439">
        <v>15000</v>
      </c>
      <c r="AE52" s="439"/>
      <c r="AF52" s="439"/>
      <c r="AG52" s="440"/>
      <c r="AH52" s="202"/>
      <c r="AI52" s="203"/>
      <c r="AJ52" s="153"/>
      <c r="AK52" s="128"/>
      <c r="AL52" s="86"/>
    </row>
    <row r="53" spans="1:38" s="171" customFormat="1" x14ac:dyDescent="0.3">
      <c r="A53" s="167" t="s">
        <v>48</v>
      </c>
      <c r="B53" s="168" t="s">
        <v>49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464">
        <v>22000</v>
      </c>
      <c r="AB53" s="464"/>
      <c r="AC53" s="464"/>
      <c r="AD53" s="464">
        <v>22000</v>
      </c>
      <c r="AE53" s="464"/>
      <c r="AF53" s="464"/>
      <c r="AG53" s="465"/>
      <c r="AH53" s="204">
        <f>SUM(AH51:AH52)</f>
        <v>0</v>
      </c>
      <c r="AI53" s="205">
        <f>SUM(AI51:AI52)</f>
        <v>0</v>
      </c>
      <c r="AJ53" s="173">
        <f>SUM(AJ51:AJ52)</f>
        <v>0</v>
      </c>
      <c r="AK53" s="169"/>
      <c r="AL53" s="170"/>
    </row>
    <row r="54" spans="1:38" s="18" customFormat="1" x14ac:dyDescent="0.3">
      <c r="A54" s="164">
        <v>3613</v>
      </c>
      <c r="B54" s="165">
        <v>5137</v>
      </c>
      <c r="C54" s="165"/>
      <c r="D54" s="165"/>
      <c r="E54" s="165" t="s">
        <v>207</v>
      </c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35"/>
      <c r="S54" s="135"/>
      <c r="T54" s="135"/>
      <c r="U54" s="135"/>
      <c r="V54" s="135"/>
      <c r="W54" s="135"/>
      <c r="X54" s="135"/>
      <c r="Y54" s="135"/>
      <c r="Z54" s="135"/>
      <c r="AA54" s="492"/>
      <c r="AB54" s="493"/>
      <c r="AC54" s="494"/>
      <c r="AD54" s="492"/>
      <c r="AE54" s="456"/>
      <c r="AF54" s="456"/>
      <c r="AG54" s="457"/>
      <c r="AH54" s="206"/>
      <c r="AI54" s="207">
        <v>40000</v>
      </c>
      <c r="AJ54" s="154"/>
      <c r="AK54" s="128"/>
      <c r="AL54" s="136"/>
    </row>
    <row r="55" spans="1:38" s="18" customFormat="1" x14ac:dyDescent="0.3">
      <c r="A55" s="164">
        <v>3613</v>
      </c>
      <c r="B55" s="165">
        <v>5139</v>
      </c>
      <c r="C55" s="165"/>
      <c r="D55" s="165"/>
      <c r="E55" s="165" t="s">
        <v>208</v>
      </c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35"/>
      <c r="S55" s="135"/>
      <c r="T55" s="135"/>
      <c r="U55" s="135"/>
      <c r="V55" s="135"/>
      <c r="W55" s="135"/>
      <c r="X55" s="135"/>
      <c r="Y55" s="135"/>
      <c r="Z55" s="135"/>
      <c r="AA55" s="492"/>
      <c r="AB55" s="493"/>
      <c r="AC55" s="494"/>
      <c r="AD55" s="492"/>
      <c r="AE55" s="456"/>
      <c r="AF55" s="456"/>
      <c r="AG55" s="457"/>
      <c r="AH55" s="206"/>
      <c r="AI55" s="207">
        <v>50000</v>
      </c>
      <c r="AJ55" s="154"/>
      <c r="AK55" s="128"/>
      <c r="AL55" s="136"/>
    </row>
    <row r="56" spans="1:38" x14ac:dyDescent="0.3">
      <c r="A56" s="8">
        <v>3613</v>
      </c>
      <c r="B56" s="6" t="s">
        <v>101</v>
      </c>
      <c r="C56" s="6"/>
      <c r="D56" s="6"/>
      <c r="E56" s="5" t="s">
        <v>102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439">
        <v>0</v>
      </c>
      <c r="AB56" s="439"/>
      <c r="AC56" s="439"/>
      <c r="AD56" s="439">
        <v>0</v>
      </c>
      <c r="AE56" s="439"/>
      <c r="AF56" s="439"/>
      <c r="AG56" s="440"/>
      <c r="AH56" s="202"/>
      <c r="AI56" s="203">
        <v>10000</v>
      </c>
      <c r="AJ56" s="153"/>
      <c r="AK56" s="128"/>
      <c r="AL56" s="86"/>
    </row>
    <row r="57" spans="1:38" x14ac:dyDescent="0.3">
      <c r="A57" s="8">
        <v>3613</v>
      </c>
      <c r="B57" s="6">
        <v>5153</v>
      </c>
      <c r="C57" s="6"/>
      <c r="D57" s="6"/>
      <c r="E57" s="5" t="s">
        <v>108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439">
        <v>0</v>
      </c>
      <c r="AB57" s="439"/>
      <c r="AC57" s="439"/>
      <c r="AD57" s="439">
        <v>0</v>
      </c>
      <c r="AE57" s="439"/>
      <c r="AF57" s="439"/>
      <c r="AG57" s="440"/>
      <c r="AH57" s="202"/>
      <c r="AI57" s="203">
        <v>5000</v>
      </c>
      <c r="AJ57" s="153"/>
      <c r="AK57" s="128"/>
      <c r="AL57" s="86"/>
    </row>
    <row r="58" spans="1:38" x14ac:dyDescent="0.3">
      <c r="A58" s="8">
        <v>3613</v>
      </c>
      <c r="B58" s="6">
        <v>5154</v>
      </c>
      <c r="C58" s="6"/>
      <c r="D58" s="6"/>
      <c r="E58" s="5" t="s">
        <v>104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440"/>
      <c r="AB58" s="454"/>
      <c r="AC58" s="455"/>
      <c r="AD58" s="440"/>
      <c r="AE58" s="456"/>
      <c r="AF58" s="456"/>
      <c r="AG58" s="457"/>
      <c r="AH58" s="202"/>
      <c r="AI58" s="203">
        <v>45000</v>
      </c>
      <c r="AJ58" s="153"/>
      <c r="AK58" s="128"/>
      <c r="AL58" s="86"/>
    </row>
    <row r="59" spans="1:38" x14ac:dyDescent="0.3">
      <c r="A59" s="8">
        <v>3613</v>
      </c>
      <c r="B59" s="6">
        <v>5156</v>
      </c>
      <c r="C59" s="6"/>
      <c r="D59" s="6"/>
      <c r="E59" s="5" t="s">
        <v>93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440"/>
      <c r="AB59" s="454"/>
      <c r="AC59" s="455"/>
      <c r="AD59" s="440"/>
      <c r="AE59" s="456"/>
      <c r="AF59" s="456"/>
      <c r="AG59" s="457"/>
      <c r="AH59" s="202"/>
      <c r="AI59" s="203">
        <v>5000</v>
      </c>
      <c r="AJ59" s="153"/>
      <c r="AK59" s="128"/>
      <c r="AL59" s="86"/>
    </row>
    <row r="60" spans="1:38" x14ac:dyDescent="0.3">
      <c r="A60" s="8">
        <v>3613</v>
      </c>
      <c r="B60" s="6" t="s">
        <v>94</v>
      </c>
      <c r="C60" s="6"/>
      <c r="D60" s="6"/>
      <c r="E60" s="5" t="s">
        <v>95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439">
        <v>0</v>
      </c>
      <c r="AB60" s="439"/>
      <c r="AC60" s="439"/>
      <c r="AD60" s="439">
        <v>0</v>
      </c>
      <c r="AE60" s="439"/>
      <c r="AF60" s="439"/>
      <c r="AG60" s="440"/>
      <c r="AH60" s="202"/>
      <c r="AI60" s="203">
        <v>25000</v>
      </c>
      <c r="AJ60" s="153"/>
      <c r="AK60" s="128"/>
      <c r="AL60" s="86"/>
    </row>
    <row r="61" spans="1:38" x14ac:dyDescent="0.3">
      <c r="A61" s="8">
        <v>3613</v>
      </c>
      <c r="B61" s="6">
        <v>6121</v>
      </c>
      <c r="C61" s="6"/>
      <c r="D61" s="6"/>
      <c r="E61" s="5" t="s">
        <v>209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439">
        <v>0</v>
      </c>
      <c r="AB61" s="439"/>
      <c r="AC61" s="439"/>
      <c r="AD61" s="439">
        <v>0</v>
      </c>
      <c r="AE61" s="439"/>
      <c r="AF61" s="439"/>
      <c r="AG61" s="440"/>
      <c r="AH61" s="202"/>
      <c r="AI61" s="203">
        <f>250000+200000+100000</f>
        <v>550000</v>
      </c>
      <c r="AJ61" s="153"/>
      <c r="AK61" s="128"/>
      <c r="AL61" s="86"/>
    </row>
    <row r="62" spans="1:38" s="171" customFormat="1" x14ac:dyDescent="0.3">
      <c r="A62" s="167">
        <v>3613</v>
      </c>
      <c r="B62" s="168" t="s">
        <v>184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464">
        <v>22000</v>
      </c>
      <c r="AB62" s="464"/>
      <c r="AC62" s="464"/>
      <c r="AD62" s="464">
        <v>22000</v>
      </c>
      <c r="AE62" s="464"/>
      <c r="AF62" s="464"/>
      <c r="AG62" s="465"/>
      <c r="AH62" s="204">
        <f>SUM(AH56:AH60)</f>
        <v>0</v>
      </c>
      <c r="AI62" s="205">
        <f>SUM(AI54:AI61)</f>
        <v>730000</v>
      </c>
      <c r="AJ62" s="173">
        <f>SUM(AJ54:AJ61)</f>
        <v>0</v>
      </c>
      <c r="AK62" s="169"/>
      <c r="AL62" s="170"/>
    </row>
    <row r="63" spans="1:38" x14ac:dyDescent="0.3">
      <c r="A63" s="8" t="s">
        <v>117</v>
      </c>
      <c r="B63" s="6" t="s">
        <v>94</v>
      </c>
      <c r="C63" s="6"/>
      <c r="D63" s="6"/>
      <c r="E63" s="5" t="s">
        <v>95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439">
        <v>470000</v>
      </c>
      <c r="AB63" s="439"/>
      <c r="AC63" s="439"/>
      <c r="AD63" s="439">
        <v>470000</v>
      </c>
      <c r="AE63" s="439"/>
      <c r="AF63" s="439"/>
      <c r="AG63" s="440"/>
      <c r="AH63" s="209"/>
      <c r="AI63" s="176"/>
      <c r="AJ63" s="50"/>
    </row>
    <row r="64" spans="1:38" s="78" customFormat="1" ht="15" thickBot="1" x14ac:dyDescent="0.35">
      <c r="A64" s="122" t="s">
        <v>117</v>
      </c>
      <c r="B64" s="123" t="s">
        <v>118</v>
      </c>
      <c r="C64" s="123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460">
        <v>470000</v>
      </c>
      <c r="AB64" s="460"/>
      <c r="AC64" s="460"/>
      <c r="AD64" s="460">
        <v>470000</v>
      </c>
      <c r="AE64" s="460"/>
      <c r="AF64" s="460"/>
      <c r="AG64" s="461"/>
      <c r="AH64" s="210">
        <f>SUM(AH63)</f>
        <v>0</v>
      </c>
      <c r="AI64" s="211">
        <f>SUM(AI63)</f>
        <v>0</v>
      </c>
      <c r="AJ64" s="155">
        <f>SUM(AJ63)</f>
        <v>0</v>
      </c>
      <c r="AK64" s="129"/>
    </row>
    <row r="65" spans="1:37" x14ac:dyDescent="0.3">
      <c r="A65" s="125" t="s">
        <v>50</v>
      </c>
      <c r="B65" s="126" t="s">
        <v>90</v>
      </c>
      <c r="C65" s="126"/>
      <c r="D65" s="126"/>
      <c r="E65" s="127" t="s">
        <v>91</v>
      </c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452">
        <v>5000</v>
      </c>
      <c r="AB65" s="452"/>
      <c r="AC65" s="452"/>
      <c r="AD65" s="452">
        <v>5000</v>
      </c>
      <c r="AE65" s="452"/>
      <c r="AF65" s="452"/>
      <c r="AG65" s="453"/>
      <c r="AH65" s="212"/>
      <c r="AI65" s="213"/>
      <c r="AJ65" s="156"/>
    </row>
    <row r="66" spans="1:37" x14ac:dyDescent="0.3">
      <c r="A66" s="8" t="s">
        <v>50</v>
      </c>
      <c r="B66" s="6" t="s">
        <v>101</v>
      </c>
      <c r="C66" s="6"/>
      <c r="D66" s="6"/>
      <c r="E66" s="5" t="s">
        <v>102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439">
        <v>2000</v>
      </c>
      <c r="AB66" s="439"/>
      <c r="AC66" s="439"/>
      <c r="AD66" s="439">
        <v>2000</v>
      </c>
      <c r="AE66" s="439"/>
      <c r="AF66" s="439"/>
      <c r="AG66" s="440"/>
      <c r="AH66" s="209"/>
      <c r="AI66" s="176"/>
      <c r="AJ66" s="50"/>
    </row>
    <row r="67" spans="1:37" x14ac:dyDescent="0.3">
      <c r="A67" s="8" t="s">
        <v>50</v>
      </c>
      <c r="B67" s="6" t="s">
        <v>103</v>
      </c>
      <c r="C67" s="6"/>
      <c r="D67" s="6"/>
      <c r="E67" s="5" t="s">
        <v>104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439">
        <v>10000</v>
      </c>
      <c r="AB67" s="439"/>
      <c r="AC67" s="439"/>
      <c r="AD67" s="439">
        <v>10000</v>
      </c>
      <c r="AE67" s="439"/>
      <c r="AF67" s="439"/>
      <c r="AG67" s="440"/>
      <c r="AH67" s="209"/>
      <c r="AI67" s="176"/>
      <c r="AJ67" s="50"/>
    </row>
    <row r="68" spans="1:37" x14ac:dyDescent="0.3">
      <c r="A68" s="8" t="s">
        <v>50</v>
      </c>
      <c r="B68" s="6" t="s">
        <v>92</v>
      </c>
      <c r="C68" s="6"/>
      <c r="D68" s="6"/>
      <c r="E68" s="5" t="s">
        <v>93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439">
        <v>5000</v>
      </c>
      <c r="AB68" s="439"/>
      <c r="AC68" s="439"/>
      <c r="AD68" s="439">
        <v>5000</v>
      </c>
      <c r="AE68" s="439"/>
      <c r="AF68" s="439"/>
      <c r="AG68" s="440"/>
      <c r="AH68" s="209"/>
      <c r="AI68" s="176">
        <v>-5000</v>
      </c>
      <c r="AJ68" s="50"/>
    </row>
    <row r="69" spans="1:37" x14ac:dyDescent="0.3">
      <c r="A69" s="8" t="s">
        <v>50</v>
      </c>
      <c r="B69" s="6" t="s">
        <v>84</v>
      </c>
      <c r="C69" s="6"/>
      <c r="D69" s="6"/>
      <c r="E69" s="5" t="s">
        <v>85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439">
        <v>150000</v>
      </c>
      <c r="AB69" s="439"/>
      <c r="AC69" s="439"/>
      <c r="AD69" s="439">
        <v>150000</v>
      </c>
      <c r="AE69" s="439"/>
      <c r="AF69" s="439"/>
      <c r="AG69" s="440"/>
      <c r="AH69" s="209"/>
      <c r="AI69" s="176"/>
      <c r="AJ69" s="50"/>
    </row>
    <row r="70" spans="1:37" x14ac:dyDescent="0.3">
      <c r="A70" s="8" t="s">
        <v>50</v>
      </c>
      <c r="B70" s="6" t="s">
        <v>94</v>
      </c>
      <c r="C70" s="6"/>
      <c r="D70" s="6"/>
      <c r="E70" s="5" t="s">
        <v>95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458">
        <v>2000000</v>
      </c>
      <c r="AB70" s="458"/>
      <c r="AC70" s="458"/>
      <c r="AD70" s="458">
        <v>2000000</v>
      </c>
      <c r="AE70" s="458"/>
      <c r="AF70" s="458"/>
      <c r="AG70" s="459"/>
      <c r="AH70" s="209"/>
      <c r="AI70" s="176">
        <v>-200000</v>
      </c>
      <c r="AJ70" s="245">
        <f>-20000-25000-10000-10000</f>
        <v>-65000</v>
      </c>
      <c r="AK70" s="244" t="s">
        <v>219</v>
      </c>
    </row>
    <row r="71" spans="1:37" s="78" customFormat="1" x14ac:dyDescent="0.3">
      <c r="A71" s="103" t="s">
        <v>50</v>
      </c>
      <c r="B71" s="75" t="s">
        <v>51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448">
        <v>2172000</v>
      </c>
      <c r="AB71" s="448"/>
      <c r="AC71" s="448"/>
      <c r="AD71" s="448">
        <v>2172000</v>
      </c>
      <c r="AE71" s="448"/>
      <c r="AF71" s="448"/>
      <c r="AG71" s="449"/>
      <c r="AH71" s="214">
        <f>SUM(AH65:AH70)</f>
        <v>0</v>
      </c>
      <c r="AI71" s="215">
        <f>SUM(AI65:AI70)</f>
        <v>-205000</v>
      </c>
      <c r="AJ71" s="157">
        <f>SUM(AJ65:AJ70)</f>
        <v>-65000</v>
      </c>
      <c r="AK71" s="129"/>
    </row>
    <row r="72" spans="1:37" x14ac:dyDescent="0.3">
      <c r="A72" s="8" t="s">
        <v>119</v>
      </c>
      <c r="B72" s="6" t="s">
        <v>86</v>
      </c>
      <c r="C72" s="6"/>
      <c r="D72" s="6"/>
      <c r="E72" s="5" t="s">
        <v>87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439">
        <v>30000</v>
      </c>
      <c r="AB72" s="439"/>
      <c r="AC72" s="439"/>
      <c r="AD72" s="439">
        <v>30000</v>
      </c>
      <c r="AE72" s="439"/>
      <c r="AF72" s="439"/>
      <c r="AG72" s="440"/>
      <c r="AH72" s="209"/>
      <c r="AI72" s="176"/>
      <c r="AJ72" s="50"/>
    </row>
    <row r="73" spans="1:37" x14ac:dyDescent="0.3">
      <c r="A73" s="8" t="s">
        <v>119</v>
      </c>
      <c r="B73" s="6" t="s">
        <v>120</v>
      </c>
      <c r="C73" s="6"/>
      <c r="D73" s="6"/>
      <c r="E73" s="5" t="s">
        <v>121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439">
        <v>35000</v>
      </c>
      <c r="AB73" s="439"/>
      <c r="AC73" s="439"/>
      <c r="AD73" s="439">
        <v>35000</v>
      </c>
      <c r="AE73" s="439"/>
      <c r="AF73" s="439"/>
      <c r="AG73" s="440"/>
      <c r="AH73" s="209"/>
      <c r="AI73" s="176"/>
      <c r="AJ73" s="50"/>
    </row>
    <row r="74" spans="1:37" s="78" customFormat="1" x14ac:dyDescent="0.3">
      <c r="A74" s="103" t="s">
        <v>119</v>
      </c>
      <c r="B74" s="75" t="s">
        <v>122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441">
        <v>65000</v>
      </c>
      <c r="AB74" s="441"/>
      <c r="AC74" s="441"/>
      <c r="AD74" s="441">
        <v>65000</v>
      </c>
      <c r="AE74" s="441"/>
      <c r="AF74" s="441"/>
      <c r="AG74" s="442"/>
      <c r="AH74" s="214">
        <f>SUM(AH72:AH73)</f>
        <v>0</v>
      </c>
      <c r="AI74" s="215">
        <f>SUM(AI72:AI73)</f>
        <v>0</v>
      </c>
      <c r="AJ74" s="157">
        <f>SUM(AJ72:AJ73)</f>
        <v>0</v>
      </c>
      <c r="AK74" s="129"/>
    </row>
    <row r="75" spans="1:37" x14ac:dyDescent="0.3">
      <c r="A75" s="8" t="s">
        <v>123</v>
      </c>
      <c r="B75" s="6" t="s">
        <v>84</v>
      </c>
      <c r="C75" s="6"/>
      <c r="D75" s="6"/>
      <c r="E75" s="5" t="s">
        <v>85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439">
        <v>70000</v>
      </c>
      <c r="AB75" s="439"/>
      <c r="AC75" s="439"/>
      <c r="AD75" s="439">
        <v>70000</v>
      </c>
      <c r="AE75" s="439"/>
      <c r="AF75" s="439"/>
      <c r="AG75" s="440"/>
      <c r="AH75" s="209"/>
      <c r="AI75" s="176"/>
      <c r="AJ75" s="50">
        <v>10000</v>
      </c>
    </row>
    <row r="76" spans="1:37" s="78" customFormat="1" x14ac:dyDescent="0.3">
      <c r="A76" s="85" t="s">
        <v>123</v>
      </c>
      <c r="B76" s="75" t="s">
        <v>124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441">
        <v>70000</v>
      </c>
      <c r="AB76" s="441"/>
      <c r="AC76" s="441"/>
      <c r="AD76" s="441">
        <v>70000</v>
      </c>
      <c r="AE76" s="441"/>
      <c r="AF76" s="441"/>
      <c r="AG76" s="442"/>
      <c r="AH76" s="214">
        <f>SUM(AH75)</f>
        <v>0</v>
      </c>
      <c r="AI76" s="215">
        <f>SUM(AI75)</f>
        <v>0</v>
      </c>
      <c r="AJ76" s="157">
        <f>SUM(AJ75)</f>
        <v>10000</v>
      </c>
      <c r="AK76" s="129"/>
    </row>
    <row r="77" spans="1:37" x14ac:dyDescent="0.3">
      <c r="A77" s="8" t="s">
        <v>125</v>
      </c>
      <c r="B77" s="6" t="s">
        <v>84</v>
      </c>
      <c r="C77" s="6"/>
      <c r="D77" s="6"/>
      <c r="E77" s="5" t="s">
        <v>85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439">
        <v>550000</v>
      </c>
      <c r="AB77" s="439"/>
      <c r="AC77" s="439"/>
      <c r="AD77" s="439">
        <v>550000</v>
      </c>
      <c r="AE77" s="439"/>
      <c r="AF77" s="439"/>
      <c r="AG77" s="440"/>
      <c r="AH77" s="209"/>
      <c r="AI77" s="176"/>
      <c r="AJ77" s="50"/>
    </row>
    <row r="78" spans="1:37" s="78" customFormat="1" x14ac:dyDescent="0.3">
      <c r="A78" s="85" t="s">
        <v>125</v>
      </c>
      <c r="B78" s="75" t="s">
        <v>126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441">
        <v>550000</v>
      </c>
      <c r="AB78" s="441"/>
      <c r="AC78" s="441"/>
      <c r="AD78" s="441">
        <v>550000</v>
      </c>
      <c r="AE78" s="441"/>
      <c r="AF78" s="441"/>
      <c r="AG78" s="442"/>
      <c r="AH78" s="214">
        <f>SUM(AH77)</f>
        <v>0</v>
      </c>
      <c r="AI78" s="215">
        <f>SUM(AI77)</f>
        <v>0</v>
      </c>
      <c r="AJ78" s="157">
        <f>SUM(AJ77)</f>
        <v>0</v>
      </c>
      <c r="AK78" s="129"/>
    </row>
    <row r="79" spans="1:37" x14ac:dyDescent="0.3">
      <c r="A79" s="8" t="s">
        <v>52</v>
      </c>
      <c r="B79" s="6" t="s">
        <v>84</v>
      </c>
      <c r="C79" s="6"/>
      <c r="D79" s="6"/>
      <c r="E79" s="5" t="s">
        <v>85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439">
        <v>20000</v>
      </c>
      <c r="AB79" s="439"/>
      <c r="AC79" s="439"/>
      <c r="AD79" s="439">
        <v>20000</v>
      </c>
      <c r="AE79" s="439"/>
      <c r="AF79" s="439"/>
      <c r="AG79" s="440"/>
      <c r="AH79" s="209"/>
      <c r="AI79" s="176"/>
      <c r="AJ79" s="50"/>
    </row>
    <row r="80" spans="1:37" s="78" customFormat="1" x14ac:dyDescent="0.3">
      <c r="A80" s="85" t="s">
        <v>52</v>
      </c>
      <c r="B80" s="75" t="s">
        <v>53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441">
        <v>20000</v>
      </c>
      <c r="AB80" s="441"/>
      <c r="AC80" s="441"/>
      <c r="AD80" s="441">
        <v>20000</v>
      </c>
      <c r="AE80" s="441"/>
      <c r="AF80" s="441"/>
      <c r="AG80" s="442"/>
      <c r="AH80" s="214">
        <f>SUM(AH79)</f>
        <v>0</v>
      </c>
      <c r="AI80" s="215">
        <f>SUM(AI79)</f>
        <v>0</v>
      </c>
      <c r="AJ80" s="157">
        <f>SUM(AJ79)</f>
        <v>0</v>
      </c>
      <c r="AK80" s="129"/>
    </row>
    <row r="81" spans="1:37" s="137" customFormat="1" x14ac:dyDescent="0.3">
      <c r="A81" s="8">
        <v>3745</v>
      </c>
      <c r="B81" s="6">
        <v>5011</v>
      </c>
      <c r="C81" s="6"/>
      <c r="D81" s="6"/>
      <c r="E81" s="5" t="s">
        <v>146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439">
        <v>0</v>
      </c>
      <c r="AB81" s="439"/>
      <c r="AC81" s="439"/>
      <c r="AD81" s="439">
        <v>0</v>
      </c>
      <c r="AE81" s="439"/>
      <c r="AF81" s="439"/>
      <c r="AG81" s="440"/>
      <c r="AH81" s="209"/>
      <c r="AI81" s="176">
        <v>198000</v>
      </c>
      <c r="AJ81" s="50"/>
      <c r="AK81" s="129"/>
    </row>
    <row r="82" spans="1:37" s="137" customFormat="1" x14ac:dyDescent="0.3">
      <c r="A82" s="8">
        <v>3745</v>
      </c>
      <c r="B82" s="6" t="s">
        <v>140</v>
      </c>
      <c r="C82" s="6"/>
      <c r="D82" s="6"/>
      <c r="E82" s="5" t="s">
        <v>141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439">
        <v>0</v>
      </c>
      <c r="AB82" s="439"/>
      <c r="AC82" s="439"/>
      <c r="AD82" s="439">
        <v>0</v>
      </c>
      <c r="AE82" s="439"/>
      <c r="AF82" s="439"/>
      <c r="AG82" s="440"/>
      <c r="AH82" s="209"/>
      <c r="AI82" s="176">
        <v>75000</v>
      </c>
      <c r="AJ82" s="50"/>
      <c r="AK82" s="129"/>
    </row>
    <row r="83" spans="1:37" s="137" customFormat="1" x14ac:dyDescent="0.3">
      <c r="A83" s="8">
        <v>3745</v>
      </c>
      <c r="B83" s="6" t="s">
        <v>142</v>
      </c>
      <c r="C83" s="6"/>
      <c r="D83" s="6"/>
      <c r="E83" s="5" t="s">
        <v>143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439">
        <v>0</v>
      </c>
      <c r="AB83" s="439"/>
      <c r="AC83" s="439"/>
      <c r="AD83" s="439">
        <v>0</v>
      </c>
      <c r="AE83" s="439"/>
      <c r="AF83" s="439"/>
      <c r="AG83" s="440"/>
      <c r="AH83" s="209"/>
      <c r="AI83" s="176">
        <f>27000+10000+27000</f>
        <v>64000</v>
      </c>
      <c r="AJ83" s="50"/>
      <c r="AK83" s="129"/>
    </row>
    <row r="84" spans="1:37" s="137" customFormat="1" x14ac:dyDescent="0.3">
      <c r="A84" s="8">
        <v>3745</v>
      </c>
      <c r="B84" s="6">
        <v>5169</v>
      </c>
      <c r="C84" s="6"/>
      <c r="D84" s="6"/>
      <c r="E84" s="5" t="s">
        <v>208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439">
        <v>0</v>
      </c>
      <c r="AB84" s="439"/>
      <c r="AC84" s="439"/>
      <c r="AD84" s="439">
        <v>0</v>
      </c>
      <c r="AE84" s="439"/>
      <c r="AF84" s="439"/>
      <c r="AG84" s="440"/>
      <c r="AH84" s="209"/>
      <c r="AI84" s="176">
        <v>25000</v>
      </c>
      <c r="AJ84" s="50"/>
      <c r="AK84" s="129"/>
    </row>
    <row r="85" spans="1:37" s="137" customFormat="1" x14ac:dyDescent="0.3">
      <c r="A85" s="8">
        <v>3745</v>
      </c>
      <c r="B85" s="6">
        <v>5156</v>
      </c>
      <c r="C85" s="6"/>
      <c r="D85" s="6"/>
      <c r="E85" s="5" t="s">
        <v>93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440"/>
      <c r="AB85" s="454"/>
      <c r="AC85" s="455"/>
      <c r="AD85" s="440"/>
      <c r="AE85" s="456"/>
      <c r="AF85" s="456"/>
      <c r="AG85" s="457"/>
      <c r="AH85" s="209"/>
      <c r="AI85" s="176">
        <f>5000+5000</f>
        <v>10000</v>
      </c>
      <c r="AJ85" s="50"/>
      <c r="AK85" s="129"/>
    </row>
    <row r="86" spans="1:37" s="137" customFormat="1" x14ac:dyDescent="0.3">
      <c r="A86" s="8">
        <v>3745</v>
      </c>
      <c r="B86" s="6" t="s">
        <v>84</v>
      </c>
      <c r="C86" s="6"/>
      <c r="D86" s="6"/>
      <c r="E86" s="5" t="s">
        <v>85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439">
        <v>20000</v>
      </c>
      <c r="AB86" s="439"/>
      <c r="AC86" s="439"/>
      <c r="AD86" s="439">
        <v>20000</v>
      </c>
      <c r="AE86" s="439"/>
      <c r="AF86" s="439"/>
      <c r="AG86" s="440"/>
      <c r="AH86" s="209"/>
      <c r="AI86" s="176"/>
      <c r="AJ86" s="50"/>
      <c r="AK86" s="129"/>
    </row>
    <row r="87" spans="1:37" s="137" customFormat="1" x14ac:dyDescent="0.3">
      <c r="A87" s="8">
        <v>3745</v>
      </c>
      <c r="B87" s="6">
        <v>5171</v>
      </c>
      <c r="C87" s="6"/>
      <c r="D87" s="6"/>
      <c r="E87" s="5" t="s">
        <v>95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439">
        <v>0</v>
      </c>
      <c r="AB87" s="439"/>
      <c r="AC87" s="439"/>
      <c r="AD87" s="439">
        <v>0</v>
      </c>
      <c r="AE87" s="439"/>
      <c r="AF87" s="439"/>
      <c r="AG87" s="440"/>
      <c r="AH87" s="209"/>
      <c r="AI87" s="176">
        <v>5000</v>
      </c>
      <c r="AJ87" s="50"/>
      <c r="AK87" s="129"/>
    </row>
    <row r="88" spans="1:37" s="137" customFormat="1" x14ac:dyDescent="0.3">
      <c r="A88" s="8">
        <v>3745</v>
      </c>
      <c r="B88" s="6">
        <v>6122</v>
      </c>
      <c r="C88" s="6"/>
      <c r="D88" s="6"/>
      <c r="E88" s="5" t="s">
        <v>174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439">
        <v>0</v>
      </c>
      <c r="AB88" s="439"/>
      <c r="AC88" s="439"/>
      <c r="AD88" s="439">
        <v>0</v>
      </c>
      <c r="AE88" s="439"/>
      <c r="AF88" s="439"/>
      <c r="AG88" s="440"/>
      <c r="AH88" s="209"/>
      <c r="AI88" s="176">
        <f>25000+25000</f>
        <v>50000</v>
      </c>
      <c r="AJ88" s="50"/>
      <c r="AK88" s="129"/>
    </row>
    <row r="89" spans="1:37" s="137" customFormat="1" x14ac:dyDescent="0.3">
      <c r="A89" s="85">
        <v>3745</v>
      </c>
      <c r="B89" s="75" t="s">
        <v>206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441">
        <v>20000</v>
      </c>
      <c r="AB89" s="441"/>
      <c r="AC89" s="441"/>
      <c r="AD89" s="441">
        <v>20000</v>
      </c>
      <c r="AE89" s="441"/>
      <c r="AF89" s="441"/>
      <c r="AG89" s="442"/>
      <c r="AH89" s="214">
        <f>SUM(AH86)</f>
        <v>0</v>
      </c>
      <c r="AI89" s="215">
        <f>SUM(AI81:AI88)</f>
        <v>427000</v>
      </c>
      <c r="AJ89" s="157">
        <f>SUM(AJ81:AJ88)</f>
        <v>0</v>
      </c>
      <c r="AK89" s="129"/>
    </row>
    <row r="90" spans="1:37" s="137" customFormat="1" x14ac:dyDescent="0.3">
      <c r="A90" s="228">
        <v>4359</v>
      </c>
      <c r="B90" s="4">
        <v>5493</v>
      </c>
      <c r="C90" s="4"/>
      <c r="D90" s="4"/>
      <c r="E90" s="229" t="s">
        <v>215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39">
        <v>0</v>
      </c>
      <c r="AB90" s="439"/>
      <c r="AC90" s="439"/>
      <c r="AD90" s="439">
        <v>0</v>
      </c>
      <c r="AE90" s="439"/>
      <c r="AF90" s="439"/>
      <c r="AG90" s="440"/>
      <c r="AH90" s="224"/>
      <c r="AI90" s="225"/>
      <c r="AJ90" s="226">
        <v>25000</v>
      </c>
      <c r="AK90" s="129"/>
    </row>
    <row r="91" spans="1:37" s="137" customFormat="1" x14ac:dyDescent="0.3">
      <c r="A91" s="227">
        <v>4359</v>
      </c>
      <c r="B91" s="230" t="s">
        <v>215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77"/>
      <c r="Z91" s="53"/>
      <c r="AA91" s="442"/>
      <c r="AB91" s="480"/>
      <c r="AC91" s="481"/>
      <c r="AD91" s="442"/>
      <c r="AE91" s="456"/>
      <c r="AF91" s="456"/>
      <c r="AG91" s="457"/>
      <c r="AH91" s="214"/>
      <c r="AI91" s="215"/>
      <c r="AJ91" s="157">
        <f>SUM(AJ90)</f>
        <v>25000</v>
      </c>
      <c r="AK91" s="129"/>
    </row>
    <row r="92" spans="1:37" x14ac:dyDescent="0.3">
      <c r="A92" s="8" t="s">
        <v>127</v>
      </c>
      <c r="B92" s="6" t="s">
        <v>128</v>
      </c>
      <c r="C92" s="6"/>
      <c r="D92" s="6"/>
      <c r="E92" s="5" t="s">
        <v>129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439"/>
      <c r="AB92" s="439"/>
      <c r="AC92" s="439"/>
      <c r="AD92" s="439"/>
      <c r="AE92" s="439"/>
      <c r="AF92" s="439"/>
      <c r="AG92" s="440"/>
      <c r="AH92" s="209"/>
      <c r="AI92" s="176"/>
      <c r="AJ92" s="50"/>
    </row>
    <row r="93" spans="1:37" s="78" customFormat="1" x14ac:dyDescent="0.3">
      <c r="A93" s="85" t="s">
        <v>127</v>
      </c>
      <c r="B93" s="75" t="s">
        <v>130</v>
      </c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441"/>
      <c r="AB93" s="441"/>
      <c r="AC93" s="441"/>
      <c r="AD93" s="441"/>
      <c r="AE93" s="441"/>
      <c r="AF93" s="441"/>
      <c r="AG93" s="442"/>
      <c r="AH93" s="214">
        <f>SUM(AH92)</f>
        <v>0</v>
      </c>
      <c r="AI93" s="215">
        <f>SUM(AI92)</f>
        <v>0</v>
      </c>
      <c r="AJ93" s="157">
        <f>SUM(AJ92)</f>
        <v>0</v>
      </c>
      <c r="AK93" s="129"/>
    </row>
    <row r="94" spans="1:37" x14ac:dyDescent="0.3">
      <c r="A94" s="8" t="s">
        <v>56</v>
      </c>
      <c r="B94" s="6" t="s">
        <v>131</v>
      </c>
      <c r="C94" s="6"/>
      <c r="D94" s="6"/>
      <c r="E94" s="5" t="s">
        <v>132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439">
        <v>5000</v>
      </c>
      <c r="AB94" s="439"/>
      <c r="AC94" s="439"/>
      <c r="AD94" s="439">
        <v>5000</v>
      </c>
      <c r="AE94" s="439"/>
      <c r="AF94" s="439"/>
      <c r="AG94" s="440"/>
      <c r="AH94" s="209"/>
      <c r="AI94" s="176"/>
      <c r="AJ94" s="50"/>
    </row>
    <row r="95" spans="1:37" x14ac:dyDescent="0.3">
      <c r="A95" s="8" t="s">
        <v>56</v>
      </c>
      <c r="B95" s="6" t="s">
        <v>90</v>
      </c>
      <c r="C95" s="6"/>
      <c r="D95" s="6"/>
      <c r="E95" s="5" t="s">
        <v>91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439">
        <v>15000</v>
      </c>
      <c r="AB95" s="439"/>
      <c r="AC95" s="439"/>
      <c r="AD95" s="439">
        <v>5000</v>
      </c>
      <c r="AE95" s="439"/>
      <c r="AF95" s="439"/>
      <c r="AG95" s="440"/>
      <c r="AH95" s="209">
        <v>10000</v>
      </c>
      <c r="AI95" s="176"/>
      <c r="AJ95" s="50">
        <v>3000</v>
      </c>
    </row>
    <row r="96" spans="1:37" x14ac:dyDescent="0.3">
      <c r="A96" s="8" t="s">
        <v>56</v>
      </c>
      <c r="B96" s="6" t="s">
        <v>103</v>
      </c>
      <c r="C96" s="6"/>
      <c r="D96" s="6"/>
      <c r="E96" s="5" t="s">
        <v>104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439">
        <v>6000</v>
      </c>
      <c r="AB96" s="439"/>
      <c r="AC96" s="439"/>
      <c r="AD96" s="439">
        <v>6000</v>
      </c>
      <c r="AE96" s="439"/>
      <c r="AF96" s="439"/>
      <c r="AG96" s="440"/>
      <c r="AH96" s="209"/>
      <c r="AI96" s="176"/>
      <c r="AJ96" s="50">
        <v>3000</v>
      </c>
    </row>
    <row r="97" spans="1:37" x14ac:dyDescent="0.3">
      <c r="A97" s="8" t="s">
        <v>56</v>
      </c>
      <c r="B97" s="6" t="s">
        <v>92</v>
      </c>
      <c r="C97" s="6"/>
      <c r="D97" s="6"/>
      <c r="E97" s="5" t="s">
        <v>93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439">
        <v>12000</v>
      </c>
      <c r="AB97" s="439"/>
      <c r="AC97" s="439"/>
      <c r="AD97" s="439">
        <v>2000</v>
      </c>
      <c r="AE97" s="439"/>
      <c r="AF97" s="439"/>
      <c r="AG97" s="440"/>
      <c r="AH97" s="209">
        <v>10000</v>
      </c>
      <c r="AI97" s="176"/>
      <c r="AJ97" s="50">
        <v>4000</v>
      </c>
    </row>
    <row r="98" spans="1:37" x14ac:dyDescent="0.3">
      <c r="A98" s="8" t="s">
        <v>56</v>
      </c>
      <c r="B98" s="6" t="s">
        <v>133</v>
      </c>
      <c r="C98" s="6"/>
      <c r="D98" s="6"/>
      <c r="E98" s="5" t="s">
        <v>134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439"/>
      <c r="AB98" s="439"/>
      <c r="AC98" s="439"/>
      <c r="AD98" s="439"/>
      <c r="AE98" s="439"/>
      <c r="AF98" s="439"/>
      <c r="AG98" s="440"/>
      <c r="AH98" s="209"/>
      <c r="AI98" s="176"/>
      <c r="AJ98" s="50"/>
    </row>
    <row r="99" spans="1:37" x14ac:dyDescent="0.3">
      <c r="A99" s="8" t="s">
        <v>56</v>
      </c>
      <c r="B99" s="6" t="s">
        <v>135</v>
      </c>
      <c r="C99" s="6"/>
      <c r="D99" s="6"/>
      <c r="E99" s="5" t="s">
        <v>136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439"/>
      <c r="AB99" s="439"/>
      <c r="AC99" s="439"/>
      <c r="AD99" s="439">
        <v>38189</v>
      </c>
      <c r="AE99" s="439"/>
      <c r="AF99" s="439"/>
      <c r="AG99" s="440"/>
      <c r="AH99" s="209"/>
      <c r="AI99" s="176"/>
      <c r="AJ99" s="50"/>
    </row>
    <row r="100" spans="1:37" x14ac:dyDescent="0.3">
      <c r="A100" s="8" t="s">
        <v>56</v>
      </c>
      <c r="B100" s="6" t="s">
        <v>137</v>
      </c>
      <c r="C100" s="6"/>
      <c r="D100" s="6"/>
      <c r="E100" s="5" t="s">
        <v>138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439">
        <v>5000</v>
      </c>
      <c r="AB100" s="439"/>
      <c r="AC100" s="439"/>
      <c r="AD100" s="439">
        <v>811</v>
      </c>
      <c r="AE100" s="439"/>
      <c r="AF100" s="439"/>
      <c r="AG100" s="440"/>
      <c r="AH100" s="209">
        <v>4189</v>
      </c>
      <c r="AI100" s="176"/>
      <c r="AJ100" s="50"/>
    </row>
    <row r="101" spans="1:37" x14ac:dyDescent="0.3">
      <c r="A101" s="8" t="s">
        <v>56</v>
      </c>
      <c r="B101" s="6" t="s">
        <v>84</v>
      </c>
      <c r="C101" s="6"/>
      <c r="D101" s="6"/>
      <c r="E101" s="5" t="s">
        <v>85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439">
        <v>12000</v>
      </c>
      <c r="AB101" s="439"/>
      <c r="AC101" s="439"/>
      <c r="AD101" s="439">
        <v>2000</v>
      </c>
      <c r="AE101" s="439"/>
      <c r="AF101" s="439"/>
      <c r="AG101" s="440"/>
      <c r="AH101" s="209">
        <v>10000</v>
      </c>
      <c r="AI101" s="176"/>
      <c r="AJ101" s="50"/>
    </row>
    <row r="102" spans="1:37" x14ac:dyDescent="0.3">
      <c r="A102" s="8" t="s">
        <v>56</v>
      </c>
      <c r="B102" s="6" t="s">
        <v>94</v>
      </c>
      <c r="C102" s="6"/>
      <c r="D102" s="6"/>
      <c r="E102" s="5" t="s">
        <v>95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439">
        <v>5000</v>
      </c>
      <c r="AB102" s="439"/>
      <c r="AC102" s="439"/>
      <c r="AD102" s="439">
        <v>1000</v>
      </c>
      <c r="AE102" s="439"/>
      <c r="AF102" s="439"/>
      <c r="AG102" s="440"/>
      <c r="AH102" s="209">
        <v>4000</v>
      </c>
      <c r="AI102" s="176"/>
      <c r="AJ102" s="50"/>
    </row>
    <row r="103" spans="1:37" s="78" customFormat="1" x14ac:dyDescent="0.3">
      <c r="A103" s="85" t="s">
        <v>56</v>
      </c>
      <c r="B103" s="75" t="s">
        <v>57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441">
        <v>60000</v>
      </c>
      <c r="AB103" s="441"/>
      <c r="AC103" s="441"/>
      <c r="AD103" s="441">
        <v>60000</v>
      </c>
      <c r="AE103" s="441"/>
      <c r="AF103" s="441"/>
      <c r="AG103" s="442"/>
      <c r="AH103" s="214">
        <f>SUM(AH94:AH102)</f>
        <v>38189</v>
      </c>
      <c r="AI103" s="215">
        <f>SUM(AI94:AI102)</f>
        <v>0</v>
      </c>
      <c r="AJ103" s="157">
        <f>SUM(AJ94:AJ102)</f>
        <v>10000</v>
      </c>
      <c r="AK103" s="129"/>
    </row>
    <row r="104" spans="1:37" x14ac:dyDescent="0.3">
      <c r="A104" s="8" t="s">
        <v>139</v>
      </c>
      <c r="B104" s="6" t="s">
        <v>128</v>
      </c>
      <c r="C104" s="6"/>
      <c r="D104" s="6"/>
      <c r="E104" s="5" t="s">
        <v>129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439">
        <v>650000</v>
      </c>
      <c r="AB104" s="439"/>
      <c r="AC104" s="439"/>
      <c r="AD104" s="439">
        <v>650000</v>
      </c>
      <c r="AE104" s="439"/>
      <c r="AF104" s="439"/>
      <c r="AG104" s="440"/>
      <c r="AH104" s="209"/>
      <c r="AI104" s="176"/>
      <c r="AJ104" s="50"/>
    </row>
    <row r="105" spans="1:37" x14ac:dyDescent="0.3">
      <c r="A105" s="8" t="s">
        <v>139</v>
      </c>
      <c r="B105" s="6" t="s">
        <v>140</v>
      </c>
      <c r="C105" s="6"/>
      <c r="D105" s="6"/>
      <c r="E105" s="5" t="s">
        <v>141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439">
        <v>120000</v>
      </c>
      <c r="AB105" s="439"/>
      <c r="AC105" s="439"/>
      <c r="AD105" s="439">
        <v>120000</v>
      </c>
      <c r="AE105" s="439"/>
      <c r="AF105" s="439"/>
      <c r="AG105" s="440"/>
      <c r="AH105" s="209"/>
      <c r="AI105" s="176"/>
      <c r="AJ105" s="50"/>
    </row>
    <row r="106" spans="1:37" x14ac:dyDescent="0.3">
      <c r="A106" s="8" t="s">
        <v>139</v>
      </c>
      <c r="B106" s="6" t="s">
        <v>142</v>
      </c>
      <c r="C106" s="6"/>
      <c r="D106" s="6"/>
      <c r="E106" s="5" t="s">
        <v>143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439">
        <v>60000</v>
      </c>
      <c r="AB106" s="439"/>
      <c r="AC106" s="439"/>
      <c r="AD106" s="439">
        <v>60000</v>
      </c>
      <c r="AE106" s="439"/>
      <c r="AF106" s="439"/>
      <c r="AG106" s="440"/>
      <c r="AH106" s="209"/>
      <c r="AI106" s="176"/>
      <c r="AJ106" s="50"/>
    </row>
    <row r="107" spans="1:37" x14ac:dyDescent="0.3">
      <c r="A107" s="8" t="s">
        <v>139</v>
      </c>
      <c r="B107" s="6" t="s">
        <v>133</v>
      </c>
      <c r="C107" s="6"/>
      <c r="D107" s="6"/>
      <c r="E107" s="5" t="s">
        <v>134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439">
        <v>15000</v>
      </c>
      <c r="AB107" s="439"/>
      <c r="AC107" s="439"/>
      <c r="AD107" s="439">
        <v>15000</v>
      </c>
      <c r="AE107" s="439"/>
      <c r="AF107" s="439"/>
      <c r="AG107" s="440"/>
      <c r="AH107" s="209"/>
      <c r="AI107" s="176"/>
      <c r="AJ107" s="50"/>
    </row>
    <row r="108" spans="1:37" s="78" customFormat="1" x14ac:dyDescent="0.3">
      <c r="A108" s="85" t="s">
        <v>139</v>
      </c>
      <c r="B108" s="75" t="s">
        <v>144</v>
      </c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441">
        <v>845000</v>
      </c>
      <c r="AB108" s="441"/>
      <c r="AC108" s="441"/>
      <c r="AD108" s="441">
        <v>845000</v>
      </c>
      <c r="AE108" s="441"/>
      <c r="AF108" s="441"/>
      <c r="AG108" s="442"/>
      <c r="AH108" s="214">
        <f>SUM(AH104:AH107)</f>
        <v>0</v>
      </c>
      <c r="AI108" s="215">
        <f>SUM(AI104:AI107)</f>
        <v>0</v>
      </c>
      <c r="AJ108" s="157">
        <f>SUM(AJ104:AJ107)</f>
        <v>0</v>
      </c>
      <c r="AK108" s="129"/>
    </row>
    <row r="109" spans="1:37" s="137" customFormat="1" x14ac:dyDescent="0.3">
      <c r="A109" s="223">
        <v>6115</v>
      </c>
      <c r="B109" s="4">
        <v>5021</v>
      </c>
      <c r="C109" s="4"/>
      <c r="D109" s="4"/>
      <c r="E109" s="229" t="s">
        <v>148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82"/>
      <c r="AB109" s="483"/>
      <c r="AC109" s="484"/>
      <c r="AD109" s="482"/>
      <c r="AE109" s="488"/>
      <c r="AF109" s="488"/>
      <c r="AG109" s="489"/>
      <c r="AH109" s="236"/>
      <c r="AI109" s="237"/>
      <c r="AJ109" s="226">
        <v>8300</v>
      </c>
      <c r="AK109" s="129"/>
    </row>
    <row r="110" spans="1:37" s="137" customFormat="1" x14ac:dyDescent="0.3">
      <c r="A110" s="223">
        <v>6115</v>
      </c>
      <c r="B110" s="4">
        <v>5139</v>
      </c>
      <c r="C110" s="4"/>
      <c r="D110" s="4"/>
      <c r="E110" s="229" t="s">
        <v>208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82"/>
      <c r="AB110" s="483"/>
      <c r="AC110" s="484"/>
      <c r="AD110" s="482"/>
      <c r="AE110" s="488"/>
      <c r="AF110" s="488"/>
      <c r="AG110" s="489"/>
      <c r="AH110" s="236"/>
      <c r="AI110" s="237"/>
      <c r="AJ110" s="226">
        <v>11290</v>
      </c>
      <c r="AK110" s="129"/>
    </row>
    <row r="111" spans="1:37" s="137" customFormat="1" x14ac:dyDescent="0.3">
      <c r="A111" s="223">
        <v>6115</v>
      </c>
      <c r="B111" s="4">
        <v>5161</v>
      </c>
      <c r="C111" s="4"/>
      <c r="D111" s="4"/>
      <c r="E111" s="229" t="s">
        <v>156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82"/>
      <c r="AB111" s="483"/>
      <c r="AC111" s="484"/>
      <c r="AD111" s="482"/>
      <c r="AE111" s="488"/>
      <c r="AF111" s="488"/>
      <c r="AG111" s="489"/>
      <c r="AH111" s="236"/>
      <c r="AI111" s="237"/>
      <c r="AJ111" s="226">
        <v>2500</v>
      </c>
      <c r="AK111" s="129"/>
    </row>
    <row r="112" spans="1:37" s="235" customFormat="1" x14ac:dyDescent="0.3">
      <c r="A112" s="232">
        <v>6115</v>
      </c>
      <c r="B112" s="172" t="s">
        <v>216</v>
      </c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485">
        <f>SUM(AA109:AC111)</f>
        <v>0</v>
      </c>
      <c r="AB112" s="486"/>
      <c r="AC112" s="487"/>
      <c r="AD112" s="485">
        <f>SUM(AD109:AG111)</f>
        <v>0</v>
      </c>
      <c r="AE112" s="490"/>
      <c r="AF112" s="490"/>
      <c r="AG112" s="491"/>
      <c r="AH112" s="238">
        <f>SUM(AH109:AH111)</f>
        <v>0</v>
      </c>
      <c r="AI112" s="239">
        <f>SUM(AI109:AI111)</f>
        <v>0</v>
      </c>
      <c r="AJ112" s="233">
        <f>SUM(AJ109:AJ111)</f>
        <v>22090</v>
      </c>
      <c r="AK112" s="234"/>
    </row>
    <row r="113" spans="1:37" x14ac:dyDescent="0.3">
      <c r="A113" s="8" t="s">
        <v>58</v>
      </c>
      <c r="B113" s="6" t="s">
        <v>145</v>
      </c>
      <c r="C113" s="6"/>
      <c r="D113" s="6"/>
      <c r="E113" s="5" t="s">
        <v>146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439">
        <v>730000</v>
      </c>
      <c r="AB113" s="439"/>
      <c r="AC113" s="439"/>
      <c r="AD113" s="439">
        <v>782000</v>
      </c>
      <c r="AE113" s="439"/>
      <c r="AF113" s="439"/>
      <c r="AG113" s="440"/>
      <c r="AH113" s="209">
        <v>147840</v>
      </c>
      <c r="AI113" s="176">
        <v>-198000</v>
      </c>
      <c r="AJ113" s="50"/>
    </row>
    <row r="114" spans="1:37" x14ac:dyDescent="0.3">
      <c r="A114" s="8" t="s">
        <v>58</v>
      </c>
      <c r="B114" s="6" t="s">
        <v>147</v>
      </c>
      <c r="C114" s="6"/>
      <c r="D114" s="6"/>
      <c r="E114" s="5" t="s">
        <v>148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439">
        <v>50000</v>
      </c>
      <c r="AB114" s="439"/>
      <c r="AC114" s="439"/>
      <c r="AD114" s="439">
        <v>50000</v>
      </c>
      <c r="AE114" s="439"/>
      <c r="AF114" s="439"/>
      <c r="AG114" s="440"/>
      <c r="AH114" s="209"/>
      <c r="AI114" s="176"/>
      <c r="AJ114" s="50"/>
    </row>
    <row r="115" spans="1:37" x14ac:dyDescent="0.3">
      <c r="A115" s="8" t="s">
        <v>58</v>
      </c>
      <c r="B115" s="6" t="s">
        <v>140</v>
      </c>
      <c r="C115" s="6"/>
      <c r="D115" s="6"/>
      <c r="E115" s="5" t="s">
        <v>141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439">
        <v>200000</v>
      </c>
      <c r="AB115" s="439"/>
      <c r="AC115" s="439"/>
      <c r="AD115" s="439">
        <v>200000</v>
      </c>
      <c r="AE115" s="439"/>
      <c r="AF115" s="439"/>
      <c r="AG115" s="440"/>
      <c r="AH115" s="209">
        <v>56000</v>
      </c>
      <c r="AI115" s="176">
        <v>-75000</v>
      </c>
      <c r="AJ115" s="50"/>
    </row>
    <row r="116" spans="1:37" x14ac:dyDescent="0.3">
      <c r="A116" s="8" t="s">
        <v>58</v>
      </c>
      <c r="B116" s="6" t="s">
        <v>142</v>
      </c>
      <c r="C116" s="6"/>
      <c r="D116" s="6"/>
      <c r="E116" s="5" t="s">
        <v>143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439">
        <v>60000</v>
      </c>
      <c r="AB116" s="439"/>
      <c r="AC116" s="439"/>
      <c r="AD116" s="439">
        <v>60000</v>
      </c>
      <c r="AE116" s="439"/>
      <c r="AF116" s="439"/>
      <c r="AG116" s="440"/>
      <c r="AH116" s="209">
        <v>20160</v>
      </c>
      <c r="AI116" s="176">
        <v>-27000</v>
      </c>
      <c r="AJ116" s="50"/>
    </row>
    <row r="117" spans="1:37" x14ac:dyDescent="0.3">
      <c r="A117" s="8" t="s">
        <v>58</v>
      </c>
      <c r="B117" s="6" t="s">
        <v>149</v>
      </c>
      <c r="C117" s="6"/>
      <c r="D117" s="6"/>
      <c r="E117" s="5" t="s">
        <v>150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439">
        <v>4000</v>
      </c>
      <c r="AB117" s="439"/>
      <c r="AC117" s="439"/>
      <c r="AD117" s="439">
        <v>4000</v>
      </c>
      <c r="AE117" s="439"/>
      <c r="AF117" s="439"/>
      <c r="AG117" s="440"/>
      <c r="AH117" s="209"/>
      <c r="AI117" s="176"/>
      <c r="AJ117" s="50"/>
    </row>
    <row r="118" spans="1:37" x14ac:dyDescent="0.3">
      <c r="A118" s="8" t="s">
        <v>58</v>
      </c>
      <c r="B118" s="6" t="s">
        <v>131</v>
      </c>
      <c r="C118" s="6"/>
      <c r="D118" s="6"/>
      <c r="E118" s="5" t="s">
        <v>132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439">
        <v>10000</v>
      </c>
      <c r="AB118" s="439"/>
      <c r="AC118" s="439"/>
      <c r="AD118" s="439">
        <v>10000</v>
      </c>
      <c r="AE118" s="439"/>
      <c r="AF118" s="439"/>
      <c r="AG118" s="440"/>
      <c r="AH118" s="209"/>
      <c r="AI118" s="176">
        <f>-27000-10000</f>
        <v>-37000</v>
      </c>
      <c r="AJ118" s="50"/>
    </row>
    <row r="119" spans="1:37" x14ac:dyDescent="0.3">
      <c r="A119" s="8" t="s">
        <v>58</v>
      </c>
      <c r="B119" s="6" t="s">
        <v>151</v>
      </c>
      <c r="C119" s="6"/>
      <c r="D119" s="6"/>
      <c r="E119" s="5" t="s">
        <v>152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439">
        <v>5000</v>
      </c>
      <c r="AB119" s="439"/>
      <c r="AC119" s="439"/>
      <c r="AD119" s="439">
        <v>5000</v>
      </c>
      <c r="AE119" s="439"/>
      <c r="AF119" s="439"/>
      <c r="AG119" s="440"/>
      <c r="AH119" s="209"/>
      <c r="AI119" s="176"/>
      <c r="AJ119" s="50"/>
    </row>
    <row r="120" spans="1:37" x14ac:dyDescent="0.3">
      <c r="A120" s="8" t="s">
        <v>58</v>
      </c>
      <c r="B120" s="6" t="s">
        <v>153</v>
      </c>
      <c r="C120" s="6"/>
      <c r="D120" s="6"/>
      <c r="E120" s="5" t="s">
        <v>154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439">
        <v>50000</v>
      </c>
      <c r="AB120" s="439"/>
      <c r="AC120" s="439"/>
      <c r="AD120" s="439">
        <v>100000</v>
      </c>
      <c r="AE120" s="439"/>
      <c r="AF120" s="439"/>
      <c r="AG120" s="440"/>
      <c r="AH120" s="209"/>
      <c r="AI120" s="176"/>
      <c r="AJ120" s="50">
        <v>20000</v>
      </c>
      <c r="AK120" s="129" t="s">
        <v>217</v>
      </c>
    </row>
    <row r="121" spans="1:37" x14ac:dyDescent="0.3">
      <c r="A121" s="8" t="s">
        <v>58</v>
      </c>
      <c r="B121" s="6" t="s">
        <v>90</v>
      </c>
      <c r="C121" s="6"/>
      <c r="D121" s="6"/>
      <c r="E121" s="5" t="s">
        <v>91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439">
        <v>100000</v>
      </c>
      <c r="AB121" s="439"/>
      <c r="AC121" s="439"/>
      <c r="AD121" s="439">
        <v>55000</v>
      </c>
      <c r="AE121" s="439"/>
      <c r="AF121" s="439"/>
      <c r="AG121" s="440"/>
      <c r="AH121" s="209"/>
      <c r="AI121" s="176"/>
      <c r="AJ121" s="50"/>
    </row>
    <row r="122" spans="1:37" x14ac:dyDescent="0.3">
      <c r="A122" s="8" t="s">
        <v>58</v>
      </c>
      <c r="B122" s="6" t="s">
        <v>101</v>
      </c>
      <c r="C122" s="6"/>
      <c r="D122" s="6"/>
      <c r="E122" s="5" t="s">
        <v>102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439">
        <v>2000</v>
      </c>
      <c r="AB122" s="439"/>
      <c r="AC122" s="439"/>
      <c r="AD122" s="439">
        <v>2000</v>
      </c>
      <c r="AE122" s="439"/>
      <c r="AF122" s="439"/>
      <c r="AG122" s="440"/>
      <c r="AH122" s="209"/>
      <c r="AI122" s="176"/>
      <c r="AJ122" s="50"/>
    </row>
    <row r="123" spans="1:37" x14ac:dyDescent="0.3">
      <c r="A123" s="8" t="s">
        <v>58</v>
      </c>
      <c r="B123" s="6" t="s">
        <v>107</v>
      </c>
      <c r="C123" s="6"/>
      <c r="D123" s="6"/>
      <c r="E123" s="5" t="s">
        <v>108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439">
        <v>30000</v>
      </c>
      <c r="AB123" s="439"/>
      <c r="AC123" s="439"/>
      <c r="AD123" s="439">
        <v>30000</v>
      </c>
      <c r="AE123" s="439"/>
      <c r="AF123" s="439"/>
      <c r="AG123" s="440"/>
      <c r="AH123" s="209"/>
      <c r="AI123" s="176"/>
      <c r="AJ123" s="50"/>
    </row>
    <row r="124" spans="1:37" x14ac:dyDescent="0.3">
      <c r="A124" s="8" t="s">
        <v>58</v>
      </c>
      <c r="B124" s="6" t="s">
        <v>103</v>
      </c>
      <c r="C124" s="6"/>
      <c r="D124" s="6"/>
      <c r="E124" s="5" t="s">
        <v>104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439">
        <v>20000</v>
      </c>
      <c r="AB124" s="439"/>
      <c r="AC124" s="439"/>
      <c r="AD124" s="439">
        <v>20000</v>
      </c>
      <c r="AE124" s="439"/>
      <c r="AF124" s="439"/>
      <c r="AG124" s="440"/>
      <c r="AH124" s="209"/>
      <c r="AI124" s="176"/>
      <c r="AJ124" s="50"/>
    </row>
    <row r="125" spans="1:37" x14ac:dyDescent="0.3">
      <c r="A125" s="8" t="s">
        <v>58</v>
      </c>
      <c r="B125" s="6" t="s">
        <v>92</v>
      </c>
      <c r="C125" s="6"/>
      <c r="D125" s="6"/>
      <c r="E125" s="5" t="s">
        <v>93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439">
        <v>20000</v>
      </c>
      <c r="AB125" s="439"/>
      <c r="AC125" s="439"/>
      <c r="AD125" s="439">
        <v>20000</v>
      </c>
      <c r="AE125" s="439"/>
      <c r="AF125" s="439"/>
      <c r="AG125" s="440"/>
      <c r="AH125" s="209"/>
      <c r="AI125" s="176"/>
      <c r="AJ125" s="50"/>
    </row>
    <row r="126" spans="1:37" x14ac:dyDescent="0.3">
      <c r="A126" s="8" t="s">
        <v>58</v>
      </c>
      <c r="B126" s="6" t="s">
        <v>155</v>
      </c>
      <c r="C126" s="6"/>
      <c r="D126" s="6"/>
      <c r="E126" s="5" t="s">
        <v>156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439">
        <v>10000</v>
      </c>
      <c r="AB126" s="439"/>
      <c r="AC126" s="439"/>
      <c r="AD126" s="439">
        <v>10000</v>
      </c>
      <c r="AE126" s="439"/>
      <c r="AF126" s="439"/>
      <c r="AG126" s="440"/>
      <c r="AH126" s="209"/>
      <c r="AI126" s="176"/>
      <c r="AJ126" s="50"/>
    </row>
    <row r="127" spans="1:37" x14ac:dyDescent="0.3">
      <c r="A127" s="8" t="s">
        <v>58</v>
      </c>
      <c r="B127" s="6" t="s">
        <v>157</v>
      </c>
      <c r="C127" s="6"/>
      <c r="D127" s="6"/>
      <c r="E127" s="5" t="s">
        <v>158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439">
        <v>20000</v>
      </c>
      <c r="AB127" s="439"/>
      <c r="AC127" s="439"/>
      <c r="AD127" s="439">
        <v>20000</v>
      </c>
      <c r="AE127" s="439"/>
      <c r="AF127" s="439"/>
      <c r="AG127" s="440"/>
      <c r="AH127" s="209"/>
      <c r="AI127" s="176"/>
      <c r="AJ127" s="50"/>
    </row>
    <row r="128" spans="1:37" x14ac:dyDescent="0.3">
      <c r="A128" s="8" t="s">
        <v>58</v>
      </c>
      <c r="B128" s="6" t="s">
        <v>133</v>
      </c>
      <c r="C128" s="6"/>
      <c r="D128" s="6"/>
      <c r="E128" s="5" t="s">
        <v>134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439">
        <v>20000</v>
      </c>
      <c r="AB128" s="439"/>
      <c r="AC128" s="439"/>
      <c r="AD128" s="439">
        <v>20000</v>
      </c>
      <c r="AE128" s="439"/>
      <c r="AF128" s="439"/>
      <c r="AG128" s="440"/>
      <c r="AH128" s="209"/>
      <c r="AI128" s="176"/>
      <c r="AJ128" s="50"/>
    </row>
    <row r="129" spans="1:37" x14ac:dyDescent="0.3">
      <c r="A129" s="8" t="s">
        <v>58</v>
      </c>
      <c r="B129" s="6" t="s">
        <v>135</v>
      </c>
      <c r="C129" s="6"/>
      <c r="D129" s="6"/>
      <c r="E129" s="5" t="s">
        <v>136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439">
        <v>12000</v>
      </c>
      <c r="AB129" s="439"/>
      <c r="AC129" s="439"/>
      <c r="AD129" s="439">
        <v>12000</v>
      </c>
      <c r="AE129" s="439"/>
      <c r="AF129" s="439"/>
      <c r="AG129" s="440"/>
      <c r="AH129" s="209"/>
      <c r="AI129" s="176"/>
      <c r="AJ129" s="50"/>
    </row>
    <row r="130" spans="1:37" x14ac:dyDescent="0.3">
      <c r="A130" s="8" t="s">
        <v>58</v>
      </c>
      <c r="B130" s="6" t="s">
        <v>159</v>
      </c>
      <c r="C130" s="6"/>
      <c r="D130" s="6"/>
      <c r="E130" s="5" t="s">
        <v>160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439">
        <v>10000</v>
      </c>
      <c r="AB130" s="439"/>
      <c r="AC130" s="439"/>
      <c r="AD130" s="439">
        <v>10000</v>
      </c>
      <c r="AE130" s="439"/>
      <c r="AF130" s="439"/>
      <c r="AG130" s="440"/>
      <c r="AH130" s="209"/>
      <c r="AI130" s="176"/>
      <c r="AJ130" s="50"/>
    </row>
    <row r="131" spans="1:37" x14ac:dyDescent="0.3">
      <c r="A131" s="8" t="s">
        <v>58</v>
      </c>
      <c r="B131" s="6" t="s">
        <v>137</v>
      </c>
      <c r="C131" s="6"/>
      <c r="D131" s="6"/>
      <c r="E131" s="5" t="s">
        <v>138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439">
        <v>30000</v>
      </c>
      <c r="AB131" s="439"/>
      <c r="AC131" s="439"/>
      <c r="AD131" s="439">
        <v>30000</v>
      </c>
      <c r="AE131" s="439"/>
      <c r="AF131" s="439"/>
      <c r="AG131" s="440"/>
      <c r="AH131" s="209"/>
      <c r="AI131" s="176"/>
      <c r="AJ131" s="50"/>
    </row>
    <row r="132" spans="1:37" x14ac:dyDescent="0.3">
      <c r="A132" s="8" t="s">
        <v>58</v>
      </c>
      <c r="B132" s="6" t="s">
        <v>161</v>
      </c>
      <c r="C132" s="6"/>
      <c r="D132" s="6"/>
      <c r="E132" s="5" t="s">
        <v>162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439">
        <v>105000</v>
      </c>
      <c r="AB132" s="439"/>
      <c r="AC132" s="439"/>
      <c r="AD132" s="439">
        <v>105000</v>
      </c>
      <c r="AE132" s="439"/>
      <c r="AF132" s="439"/>
      <c r="AG132" s="440"/>
      <c r="AH132" s="209"/>
      <c r="AI132" s="176"/>
      <c r="AJ132" s="50"/>
    </row>
    <row r="133" spans="1:37" x14ac:dyDescent="0.3">
      <c r="A133" s="8" t="s">
        <v>58</v>
      </c>
      <c r="B133" s="6" t="s">
        <v>84</v>
      </c>
      <c r="C133" s="6"/>
      <c r="D133" s="6"/>
      <c r="E133" s="5" t="s">
        <v>85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439">
        <v>200000</v>
      </c>
      <c r="AB133" s="439"/>
      <c r="AC133" s="439"/>
      <c r="AD133" s="439">
        <v>245000</v>
      </c>
      <c r="AE133" s="439"/>
      <c r="AF133" s="439"/>
      <c r="AG133" s="440"/>
      <c r="AH133" s="216">
        <v>-54000</v>
      </c>
      <c r="AI133" s="217"/>
      <c r="AJ133" s="158"/>
    </row>
    <row r="134" spans="1:37" ht="15" thickBot="1" x14ac:dyDescent="0.35">
      <c r="A134" s="119" t="s">
        <v>58</v>
      </c>
      <c r="B134" s="120" t="s">
        <v>94</v>
      </c>
      <c r="C134" s="120"/>
      <c r="D134" s="120"/>
      <c r="E134" s="121" t="s">
        <v>95</v>
      </c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450">
        <v>20000</v>
      </c>
      <c r="AB134" s="450"/>
      <c r="AC134" s="450"/>
      <c r="AD134" s="450">
        <v>20000</v>
      </c>
      <c r="AE134" s="450"/>
      <c r="AF134" s="450"/>
      <c r="AG134" s="451"/>
      <c r="AH134" s="218"/>
      <c r="AI134" s="219">
        <v>-5000</v>
      </c>
      <c r="AJ134" s="159"/>
    </row>
    <row r="135" spans="1:37" x14ac:dyDescent="0.3">
      <c r="A135" s="125" t="s">
        <v>58</v>
      </c>
      <c r="B135" s="126" t="s">
        <v>163</v>
      </c>
      <c r="C135" s="126"/>
      <c r="D135" s="126"/>
      <c r="E135" s="127" t="s">
        <v>164</v>
      </c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452">
        <v>60000</v>
      </c>
      <c r="AB135" s="452"/>
      <c r="AC135" s="452"/>
      <c r="AD135" s="452">
        <v>60000</v>
      </c>
      <c r="AE135" s="452"/>
      <c r="AF135" s="452"/>
      <c r="AG135" s="453"/>
      <c r="AH135" s="212"/>
      <c r="AI135" s="213">
        <v>-50000</v>
      </c>
      <c r="AJ135" s="156"/>
    </row>
    <row r="136" spans="1:37" x14ac:dyDescent="0.3">
      <c r="A136" s="8" t="s">
        <v>58</v>
      </c>
      <c r="B136" s="6" t="s">
        <v>109</v>
      </c>
      <c r="C136" s="6"/>
      <c r="D136" s="6"/>
      <c r="E136" s="5" t="s">
        <v>110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439">
        <v>5000</v>
      </c>
      <c r="AB136" s="439"/>
      <c r="AC136" s="439"/>
      <c r="AD136" s="439">
        <v>5000</v>
      </c>
      <c r="AE136" s="439"/>
      <c r="AF136" s="439"/>
      <c r="AG136" s="440"/>
      <c r="AH136" s="209"/>
      <c r="AI136" s="176"/>
      <c r="AJ136" s="50"/>
    </row>
    <row r="137" spans="1:37" x14ac:dyDescent="0.3">
      <c r="A137" s="8" t="s">
        <v>58</v>
      </c>
      <c r="B137" s="6" t="s">
        <v>165</v>
      </c>
      <c r="C137" s="6"/>
      <c r="D137" s="6"/>
      <c r="E137" s="5" t="s">
        <v>166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439"/>
      <c r="AB137" s="439"/>
      <c r="AC137" s="439"/>
      <c r="AD137" s="439"/>
      <c r="AE137" s="439"/>
      <c r="AF137" s="439"/>
      <c r="AG137" s="440"/>
      <c r="AH137" s="209"/>
      <c r="AI137" s="176"/>
      <c r="AJ137" s="50"/>
    </row>
    <row r="138" spans="1:37" x14ac:dyDescent="0.3">
      <c r="A138" s="8" t="s">
        <v>58</v>
      </c>
      <c r="B138" s="6" t="s">
        <v>167</v>
      </c>
      <c r="C138" s="6"/>
      <c r="D138" s="6"/>
      <c r="E138" s="5" t="s">
        <v>168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439"/>
      <c r="AB138" s="439"/>
      <c r="AC138" s="439"/>
      <c r="AD138" s="439"/>
      <c r="AE138" s="439"/>
      <c r="AF138" s="439"/>
      <c r="AG138" s="440"/>
      <c r="AH138" s="209"/>
      <c r="AI138" s="176"/>
      <c r="AJ138" s="50"/>
    </row>
    <row r="139" spans="1:37" x14ac:dyDescent="0.3">
      <c r="A139" s="8" t="s">
        <v>58</v>
      </c>
      <c r="B139" s="6" t="s">
        <v>169</v>
      </c>
      <c r="C139" s="6"/>
      <c r="D139" s="6"/>
      <c r="E139" s="5" t="s">
        <v>170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439"/>
      <c r="AB139" s="439"/>
      <c r="AC139" s="439"/>
      <c r="AD139" s="439">
        <v>15000</v>
      </c>
      <c r="AE139" s="439"/>
      <c r="AF139" s="439"/>
      <c r="AG139" s="440"/>
      <c r="AH139" s="209"/>
      <c r="AI139" s="176"/>
      <c r="AJ139" s="50"/>
    </row>
    <row r="140" spans="1:37" x14ac:dyDescent="0.3">
      <c r="A140" s="8" t="s">
        <v>58</v>
      </c>
      <c r="B140" s="6" t="s">
        <v>120</v>
      </c>
      <c r="C140" s="6"/>
      <c r="D140" s="6"/>
      <c r="E140" s="5" t="s">
        <v>121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439">
        <v>30000</v>
      </c>
      <c r="AB140" s="439"/>
      <c r="AC140" s="439"/>
      <c r="AD140" s="439">
        <v>30000</v>
      </c>
      <c r="AE140" s="439"/>
      <c r="AF140" s="439"/>
      <c r="AG140" s="440"/>
      <c r="AH140" s="209"/>
      <c r="AI140" s="176"/>
      <c r="AJ140" s="50"/>
    </row>
    <row r="141" spans="1:37" x14ac:dyDescent="0.3">
      <c r="A141" s="8" t="s">
        <v>58</v>
      </c>
      <c r="B141" s="6" t="s">
        <v>171</v>
      </c>
      <c r="C141" s="6"/>
      <c r="D141" s="6"/>
      <c r="E141" s="5" t="s">
        <v>172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439">
        <v>5000</v>
      </c>
      <c r="AB141" s="439"/>
      <c r="AC141" s="439"/>
      <c r="AD141" s="439">
        <v>5000</v>
      </c>
      <c r="AE141" s="439"/>
      <c r="AF141" s="439"/>
      <c r="AG141" s="440"/>
      <c r="AH141" s="209"/>
      <c r="AI141" s="176"/>
      <c r="AJ141" s="50"/>
    </row>
    <row r="142" spans="1:37" x14ac:dyDescent="0.3">
      <c r="A142" s="8" t="s">
        <v>58</v>
      </c>
      <c r="B142" s="6" t="s">
        <v>96</v>
      </c>
      <c r="C142" s="6"/>
      <c r="D142" s="6"/>
      <c r="E142" s="5" t="s">
        <v>97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439">
        <v>100000</v>
      </c>
      <c r="AB142" s="439"/>
      <c r="AC142" s="439"/>
      <c r="AD142" s="439">
        <v>100000</v>
      </c>
      <c r="AE142" s="439"/>
      <c r="AF142" s="439"/>
      <c r="AG142" s="440"/>
      <c r="AH142" s="209"/>
      <c r="AI142" s="176">
        <v>-100000</v>
      </c>
      <c r="AJ142" s="50"/>
    </row>
    <row r="143" spans="1:37" x14ac:dyDescent="0.3">
      <c r="A143" s="8" t="s">
        <v>58</v>
      </c>
      <c r="B143" s="6" t="s">
        <v>173</v>
      </c>
      <c r="C143" s="6"/>
      <c r="D143" s="6"/>
      <c r="E143" s="5" t="s">
        <v>174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439">
        <v>20000</v>
      </c>
      <c r="AB143" s="439"/>
      <c r="AC143" s="439"/>
      <c r="AD143" s="439">
        <v>25000</v>
      </c>
      <c r="AE143" s="439"/>
      <c r="AF143" s="439"/>
      <c r="AG143" s="440"/>
      <c r="AH143" s="209"/>
      <c r="AI143" s="176">
        <v>-25000</v>
      </c>
      <c r="AJ143" s="50"/>
    </row>
    <row r="144" spans="1:37" s="78" customFormat="1" x14ac:dyDescent="0.3">
      <c r="A144" s="85" t="s">
        <v>58</v>
      </c>
      <c r="B144" s="75" t="s">
        <v>76</v>
      </c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448">
        <v>1928000</v>
      </c>
      <c r="AB144" s="448"/>
      <c r="AC144" s="448"/>
      <c r="AD144" s="448">
        <v>2050000</v>
      </c>
      <c r="AE144" s="448"/>
      <c r="AF144" s="448"/>
      <c r="AG144" s="449"/>
      <c r="AH144" s="214">
        <f>SUM(AH113:AH143)</f>
        <v>170000</v>
      </c>
      <c r="AI144" s="215">
        <f>SUM(AI113:AI143)</f>
        <v>-517000</v>
      </c>
      <c r="AJ144" s="157">
        <f>SUM(AJ113:AJ143)</f>
        <v>20000</v>
      </c>
      <c r="AK144" s="129"/>
    </row>
    <row r="145" spans="1:39" x14ac:dyDescent="0.3">
      <c r="A145" s="8" t="s">
        <v>175</v>
      </c>
      <c r="B145" s="6" t="s">
        <v>133</v>
      </c>
      <c r="C145" s="6"/>
      <c r="D145" s="6"/>
      <c r="E145" s="5" t="s">
        <v>134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439">
        <v>40000</v>
      </c>
      <c r="AB145" s="439"/>
      <c r="AC145" s="439"/>
      <c r="AD145" s="439">
        <v>40000</v>
      </c>
      <c r="AE145" s="439"/>
      <c r="AF145" s="439"/>
      <c r="AG145" s="440"/>
      <c r="AH145" s="209"/>
      <c r="AI145" s="176"/>
      <c r="AJ145" s="50"/>
    </row>
    <row r="146" spans="1:39" s="78" customFormat="1" x14ac:dyDescent="0.3">
      <c r="A146" s="85" t="s">
        <v>175</v>
      </c>
      <c r="B146" s="75" t="s">
        <v>176</v>
      </c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441">
        <v>40000</v>
      </c>
      <c r="AB146" s="441"/>
      <c r="AC146" s="441"/>
      <c r="AD146" s="441">
        <v>40000</v>
      </c>
      <c r="AE146" s="441"/>
      <c r="AF146" s="441"/>
      <c r="AG146" s="442"/>
      <c r="AH146" s="214">
        <f>SUM(AH145)</f>
        <v>0</v>
      </c>
      <c r="AI146" s="215">
        <f>SUM(AI145)</f>
        <v>0</v>
      </c>
      <c r="AJ146" s="157">
        <f>SUM(AJ145)</f>
        <v>0</v>
      </c>
      <c r="AK146" s="129"/>
    </row>
    <row r="147" spans="1:39" x14ac:dyDescent="0.3">
      <c r="A147" s="8" t="s">
        <v>177</v>
      </c>
      <c r="B147" s="6" t="s">
        <v>178</v>
      </c>
      <c r="C147" s="6"/>
      <c r="D147" s="6"/>
      <c r="E147" s="5" t="s">
        <v>179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439">
        <v>243000</v>
      </c>
      <c r="AB147" s="439"/>
      <c r="AC147" s="439"/>
      <c r="AD147" s="439">
        <v>384702</v>
      </c>
      <c r="AE147" s="439"/>
      <c r="AF147" s="439"/>
      <c r="AG147" s="440"/>
      <c r="AH147" s="216">
        <v>-38189</v>
      </c>
      <c r="AI147" s="220">
        <v>0</v>
      </c>
      <c r="AJ147" s="175">
        <v>0</v>
      </c>
    </row>
    <row r="148" spans="1:39" s="78" customFormat="1" x14ac:dyDescent="0.3">
      <c r="A148" s="85" t="s">
        <v>177</v>
      </c>
      <c r="B148" s="75" t="s">
        <v>180</v>
      </c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446">
        <v>243000</v>
      </c>
      <c r="AB148" s="446"/>
      <c r="AC148" s="446"/>
      <c r="AD148" s="446">
        <v>384702</v>
      </c>
      <c r="AE148" s="446"/>
      <c r="AF148" s="446"/>
      <c r="AG148" s="447"/>
      <c r="AH148" s="221">
        <f>SUM(AH147)</f>
        <v>-38189</v>
      </c>
      <c r="AI148" s="222">
        <f>SUM(AI147)</f>
        <v>0</v>
      </c>
      <c r="AJ148" s="174">
        <f>SUM(AJ147)</f>
        <v>0</v>
      </c>
      <c r="AK148" s="129"/>
    </row>
    <row r="149" spans="1:39" x14ac:dyDescent="0.3">
      <c r="A149" s="9" t="s">
        <v>186</v>
      </c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99"/>
      <c r="AB149" s="100"/>
      <c r="AC149" s="101"/>
      <c r="AD149" s="51"/>
      <c r="AE149" s="7"/>
      <c r="AF149" s="7"/>
      <c r="AG149" s="7"/>
      <c r="AH149" s="206">
        <f>SUM(AH10+AH17+AH21+AH29+AH31+AH40+AH43+AH48+AH50+AH53+AH62+AH64+AH71+AH74+AH76+AH78+AH80+AH93+AH103+AH108+AH144+AH146+AH148)</f>
        <v>224000</v>
      </c>
      <c r="AI149" s="207">
        <f>SUM(AI148+AI146+AI144+AI112+AI108+AI103+AI93+AI91+AI89+AI80+AI78+AI76+AI74+AI71+AI64+AI62+AI53+AI50+AI48+AI43+AI40+AI31+AI29+AI21+AI17+AI10)</f>
        <v>0</v>
      </c>
      <c r="AJ149" s="154">
        <f>SUM(AJ148,AJ146,AJ144,AJ112,AJ108,AJ103,AJ93,AJ91,AJ89,AJ80,AJ78,AJ76,AJ74,AJ71,AJ64,AJ62,AJ53,AJ50,AJ48,AJ43,AJ40,AJ31,AJ29,AJ21,AJ17,AJ10)</f>
        <v>189090</v>
      </c>
      <c r="AK149" s="133"/>
      <c r="AL149" s="94"/>
      <c r="AM149" s="95"/>
    </row>
    <row r="150" spans="1:39" s="52" customFormat="1" ht="15" thickBot="1" x14ac:dyDescent="0.35">
      <c r="A150" s="104" t="s">
        <v>181</v>
      </c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443">
        <v>10600000</v>
      </c>
      <c r="AB150" s="443"/>
      <c r="AC150" s="443"/>
      <c r="AD150" s="444">
        <v>10863702</v>
      </c>
      <c r="AE150" s="443"/>
      <c r="AF150" s="443"/>
      <c r="AG150" s="445"/>
      <c r="AH150" s="177">
        <f>AD150+AH149</f>
        <v>11087702</v>
      </c>
      <c r="AI150" s="177">
        <f>AH150+AI149</f>
        <v>11087702</v>
      </c>
      <c r="AJ150" s="12">
        <f>AI150+AJ149</f>
        <v>11276792</v>
      </c>
      <c r="AK150" s="129"/>
    </row>
    <row r="151" spans="1:39" s="37" customFormat="1" ht="16.2" x14ac:dyDescent="0.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105"/>
      <c r="AD151" s="38"/>
      <c r="AE151" s="38"/>
      <c r="AF151" s="38"/>
      <c r="AG151" s="38"/>
      <c r="AK151" s="129"/>
    </row>
    <row r="152" spans="1:39" s="37" customFormat="1" x14ac:dyDescent="0.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106"/>
      <c r="AD152" s="40"/>
      <c r="AE152" s="40"/>
      <c r="AF152" s="40"/>
      <c r="AG152" s="40"/>
      <c r="AK152" s="129"/>
    </row>
    <row r="153" spans="1:39" s="37" customFormat="1" x14ac:dyDescent="0.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106"/>
      <c r="AD153" s="40"/>
      <c r="AE153" s="40"/>
      <c r="AF153" s="40"/>
      <c r="AG153" s="40"/>
      <c r="AK153" s="129"/>
    </row>
    <row r="154" spans="1:39" s="37" customFormat="1" x14ac:dyDescent="0.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107"/>
      <c r="AD154" s="41"/>
      <c r="AE154" s="41"/>
      <c r="AF154" s="41"/>
      <c r="AG154" s="41"/>
      <c r="AK154" s="129"/>
    </row>
    <row r="155" spans="1:39" s="37" customForma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108"/>
      <c r="AD155" s="4"/>
      <c r="AE155" s="4"/>
      <c r="AF155" s="4"/>
      <c r="AG155" s="4"/>
      <c r="AK155" s="129"/>
    </row>
    <row r="156" spans="1:39" s="37" customFormat="1" x14ac:dyDescent="0.3">
      <c r="A156" s="43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11"/>
      <c r="X156" s="11"/>
      <c r="Y156" s="11"/>
      <c r="Z156" s="11"/>
      <c r="AA156" s="400"/>
      <c r="AB156" s="400"/>
      <c r="AC156" s="400"/>
      <c r="AD156" s="400"/>
      <c r="AE156" s="400"/>
      <c r="AF156" s="400"/>
      <c r="AG156" s="400"/>
      <c r="AK156" s="129"/>
    </row>
    <row r="157" spans="1:39" s="37" customFormat="1" x14ac:dyDescent="0.3">
      <c r="A157" s="43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11"/>
      <c r="X157" s="11"/>
      <c r="Y157" s="11"/>
      <c r="Z157" s="11"/>
      <c r="AA157" s="400"/>
      <c r="AB157" s="400"/>
      <c r="AC157" s="400"/>
      <c r="AD157" s="400"/>
      <c r="AE157" s="400"/>
      <c r="AF157" s="400"/>
      <c r="AG157" s="400"/>
      <c r="AK157" s="129"/>
    </row>
    <row r="158" spans="1:39" s="37" customFormat="1" x14ac:dyDescent="0.3">
      <c r="A158" s="43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11"/>
      <c r="X158" s="11"/>
      <c r="Y158" s="11"/>
      <c r="Z158" s="11"/>
      <c r="AA158" s="400"/>
      <c r="AB158" s="400"/>
      <c r="AC158" s="400"/>
      <c r="AD158" s="400"/>
      <c r="AE158" s="400"/>
      <c r="AF158" s="400"/>
      <c r="AG158" s="400"/>
      <c r="AK158" s="129"/>
    </row>
    <row r="159" spans="1:39" s="37" customFormat="1" x14ac:dyDescent="0.3">
      <c r="A159" s="43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11"/>
      <c r="X159" s="11"/>
      <c r="Y159" s="11"/>
      <c r="Z159" s="11"/>
      <c r="AA159" s="400"/>
      <c r="AB159" s="400"/>
      <c r="AC159" s="400"/>
      <c r="AD159" s="400"/>
      <c r="AE159" s="400"/>
      <c r="AF159" s="400"/>
      <c r="AG159" s="400"/>
      <c r="AK159" s="129"/>
    </row>
    <row r="160" spans="1:39" s="37" customFormat="1" x14ac:dyDescent="0.3">
      <c r="A160" s="43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11"/>
      <c r="X160" s="11"/>
      <c r="Y160" s="11"/>
      <c r="Z160" s="11"/>
      <c r="AA160" s="400"/>
      <c r="AB160" s="400"/>
      <c r="AC160" s="400"/>
      <c r="AD160" s="400"/>
      <c r="AE160" s="400"/>
      <c r="AF160" s="400"/>
      <c r="AG160" s="400"/>
      <c r="AK160" s="129"/>
    </row>
    <row r="161" spans="1:37" s="37" customFormat="1" x14ac:dyDescent="0.3">
      <c r="A161" s="43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11"/>
      <c r="X161" s="11"/>
      <c r="Y161" s="11"/>
      <c r="Z161" s="11"/>
      <c r="AA161" s="400"/>
      <c r="AB161" s="400"/>
      <c r="AC161" s="400"/>
      <c r="AD161" s="400"/>
      <c r="AE161" s="400"/>
      <c r="AF161" s="400"/>
      <c r="AG161" s="400"/>
      <c r="AK161" s="129"/>
    </row>
    <row r="162" spans="1:37" s="37" customFormat="1" x14ac:dyDescent="0.3">
      <c r="A162" s="43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11"/>
      <c r="X162" s="11"/>
      <c r="Y162" s="11"/>
      <c r="Z162" s="11"/>
      <c r="AA162" s="400"/>
      <c r="AB162" s="400"/>
      <c r="AC162" s="400"/>
      <c r="AD162" s="400"/>
      <c r="AE162" s="400"/>
      <c r="AF162" s="400"/>
      <c r="AG162" s="400"/>
      <c r="AK162" s="129"/>
    </row>
    <row r="163" spans="1:37" s="37" customForma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108"/>
      <c r="AD163" s="4"/>
      <c r="AE163" s="4"/>
      <c r="AF163" s="4"/>
      <c r="AG163" s="4"/>
      <c r="AK163" s="129"/>
    </row>
    <row r="164" spans="1:37" s="37" customFormat="1" x14ac:dyDescent="0.3">
      <c r="A164" s="43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11"/>
      <c r="X164" s="11"/>
      <c r="Y164" s="11"/>
      <c r="Z164" s="11"/>
      <c r="AA164" s="400"/>
      <c r="AB164" s="400"/>
      <c r="AC164" s="400"/>
      <c r="AD164" s="400"/>
      <c r="AE164" s="400"/>
      <c r="AF164" s="400"/>
      <c r="AG164" s="400"/>
      <c r="AK164" s="129"/>
    </row>
    <row r="165" spans="1:37" s="37" customFormat="1" x14ac:dyDescent="0.3">
      <c r="A165" s="43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11"/>
      <c r="X165" s="11"/>
      <c r="Y165" s="11"/>
      <c r="Z165" s="11"/>
      <c r="AA165" s="400"/>
      <c r="AB165" s="400"/>
      <c r="AC165" s="400"/>
      <c r="AD165" s="400"/>
      <c r="AE165" s="400"/>
      <c r="AF165" s="400"/>
      <c r="AG165" s="400"/>
      <c r="AK165" s="129"/>
    </row>
    <row r="166" spans="1:37" s="37" customFormat="1" x14ac:dyDescent="0.3">
      <c r="A166" s="43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11"/>
      <c r="X166" s="11"/>
      <c r="Y166" s="11"/>
      <c r="Z166" s="11"/>
      <c r="AA166" s="400"/>
      <c r="AB166" s="400"/>
      <c r="AC166" s="400"/>
      <c r="AD166" s="400"/>
      <c r="AE166" s="400"/>
      <c r="AF166" s="400"/>
      <c r="AG166" s="400"/>
      <c r="AK166" s="129"/>
    </row>
    <row r="167" spans="1:37" s="37" customFormat="1" x14ac:dyDescent="0.3">
      <c r="A167" s="43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11"/>
      <c r="X167" s="11"/>
      <c r="Y167" s="11"/>
      <c r="Z167" s="11"/>
      <c r="AA167" s="400"/>
      <c r="AB167" s="400"/>
      <c r="AC167" s="400"/>
      <c r="AD167" s="400"/>
      <c r="AE167" s="400"/>
      <c r="AF167" s="400"/>
      <c r="AG167" s="400"/>
      <c r="AK167" s="129"/>
    </row>
    <row r="168" spans="1:37" s="37" customFormat="1" x14ac:dyDescent="0.3">
      <c r="A168" s="43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11"/>
      <c r="X168" s="11"/>
      <c r="Y168" s="11"/>
      <c r="Z168" s="11"/>
      <c r="AA168" s="400"/>
      <c r="AB168" s="400"/>
      <c r="AC168" s="400"/>
      <c r="AD168" s="400"/>
      <c r="AE168" s="400"/>
      <c r="AF168" s="400"/>
      <c r="AG168" s="400"/>
      <c r="AK168" s="129"/>
    </row>
    <row r="169" spans="1:37" s="37" customFormat="1" x14ac:dyDescent="0.3">
      <c r="A169" s="43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11"/>
      <c r="X169" s="11"/>
      <c r="Y169" s="11"/>
      <c r="Z169" s="11"/>
      <c r="AA169" s="400"/>
      <c r="AB169" s="400"/>
      <c r="AC169" s="400"/>
      <c r="AD169" s="400"/>
      <c r="AE169" s="400"/>
      <c r="AF169" s="400"/>
      <c r="AG169" s="400"/>
      <c r="AK169" s="129"/>
    </row>
    <row r="170" spans="1:37" s="37" customFormat="1" x14ac:dyDescent="0.3">
      <c r="A170" s="43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11"/>
      <c r="X170" s="11"/>
      <c r="Y170" s="11"/>
      <c r="Z170" s="11"/>
      <c r="AA170" s="400"/>
      <c r="AB170" s="400"/>
      <c r="AC170" s="400"/>
      <c r="AD170" s="400"/>
      <c r="AE170" s="400"/>
      <c r="AF170" s="400"/>
      <c r="AG170" s="400"/>
      <c r="AK170" s="129"/>
    </row>
    <row r="171" spans="1:37" s="37" customForma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108"/>
      <c r="AD171" s="4"/>
      <c r="AE171" s="4"/>
      <c r="AF171" s="4"/>
      <c r="AG171" s="4"/>
      <c r="AK171" s="129"/>
    </row>
    <row r="172" spans="1:37" s="37" customFormat="1" x14ac:dyDescent="0.3">
      <c r="A172" s="43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11"/>
      <c r="X172" s="11"/>
      <c r="Y172" s="11"/>
      <c r="Z172" s="11"/>
      <c r="AA172" s="400"/>
      <c r="AB172" s="400"/>
      <c r="AC172" s="400"/>
      <c r="AD172" s="400"/>
      <c r="AE172" s="400"/>
      <c r="AF172" s="400"/>
      <c r="AG172" s="400"/>
      <c r="AK172" s="129"/>
    </row>
    <row r="173" spans="1:37" s="37" customFormat="1" x14ac:dyDescent="0.3">
      <c r="A173" s="43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11"/>
      <c r="X173" s="11"/>
      <c r="Y173" s="11"/>
      <c r="Z173" s="11"/>
      <c r="AA173" s="400"/>
      <c r="AB173" s="400"/>
      <c r="AC173" s="400"/>
      <c r="AD173" s="400"/>
      <c r="AE173" s="400"/>
      <c r="AF173" s="400"/>
      <c r="AG173" s="400"/>
      <c r="AK173" s="129"/>
    </row>
    <row r="174" spans="1:37" s="37" customFormat="1" x14ac:dyDescent="0.3">
      <c r="A174" s="43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11"/>
      <c r="X174" s="11"/>
      <c r="Y174" s="11"/>
      <c r="Z174" s="11"/>
      <c r="AA174" s="400"/>
      <c r="AB174" s="400"/>
      <c r="AC174" s="400"/>
      <c r="AD174" s="400"/>
      <c r="AE174" s="400"/>
      <c r="AF174" s="400"/>
      <c r="AG174" s="400"/>
      <c r="AK174" s="129"/>
    </row>
    <row r="175" spans="1:37" s="37" customFormat="1" x14ac:dyDescent="0.3">
      <c r="A175" s="43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11"/>
      <c r="X175" s="11"/>
      <c r="Y175" s="11"/>
      <c r="Z175" s="11"/>
      <c r="AA175" s="400"/>
      <c r="AB175" s="400"/>
      <c r="AC175" s="400"/>
      <c r="AD175" s="400"/>
      <c r="AE175" s="400"/>
      <c r="AF175" s="400"/>
      <c r="AG175" s="400"/>
      <c r="AK175" s="129"/>
    </row>
    <row r="176" spans="1:37" s="37" customFormat="1" x14ac:dyDescent="0.3">
      <c r="A176" s="43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11"/>
      <c r="X176" s="11"/>
      <c r="Y176" s="11"/>
      <c r="Z176" s="11"/>
      <c r="AA176" s="400"/>
      <c r="AB176" s="400"/>
      <c r="AC176" s="400"/>
      <c r="AD176" s="400"/>
      <c r="AE176" s="400"/>
      <c r="AF176" s="400"/>
      <c r="AG176" s="400"/>
      <c r="AK176" s="129"/>
    </row>
    <row r="177" spans="1:37" s="37" customFormat="1" x14ac:dyDescent="0.3">
      <c r="A177" s="43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11"/>
      <c r="X177" s="11"/>
      <c r="Y177" s="11"/>
      <c r="Z177" s="11"/>
      <c r="AA177" s="400"/>
      <c r="AB177" s="400"/>
      <c r="AC177" s="400"/>
      <c r="AD177" s="400"/>
      <c r="AE177" s="400"/>
      <c r="AF177" s="400"/>
      <c r="AG177" s="400"/>
      <c r="AK177" s="129"/>
    </row>
    <row r="178" spans="1:37" s="37" customFormat="1" x14ac:dyDescent="0.3">
      <c r="A178" s="43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11"/>
      <c r="X178" s="11"/>
      <c r="Y178" s="11"/>
      <c r="Z178" s="11"/>
      <c r="AA178" s="400"/>
      <c r="AB178" s="400"/>
      <c r="AC178" s="400"/>
      <c r="AD178" s="400"/>
      <c r="AE178" s="400"/>
      <c r="AF178" s="400"/>
      <c r="AG178" s="400"/>
      <c r="AK178" s="129"/>
    </row>
    <row r="179" spans="1:37" s="37" customForma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108"/>
      <c r="AD179" s="4"/>
      <c r="AE179" s="4"/>
      <c r="AF179" s="4"/>
      <c r="AG179" s="4"/>
      <c r="AK179" s="129"/>
    </row>
    <row r="180" spans="1:37" s="37" customFormat="1" x14ac:dyDescent="0.3">
      <c r="A180" s="43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11"/>
      <c r="X180" s="11"/>
      <c r="Y180" s="11"/>
      <c r="Z180" s="11"/>
      <c r="AA180" s="400"/>
      <c r="AB180" s="400"/>
      <c r="AC180" s="400"/>
      <c r="AD180" s="400"/>
      <c r="AE180" s="400"/>
      <c r="AF180" s="400"/>
      <c r="AG180" s="400"/>
      <c r="AK180" s="129"/>
    </row>
    <row r="181" spans="1:37" s="37" customFormat="1" x14ac:dyDescent="0.3">
      <c r="A181" s="43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11"/>
      <c r="X181" s="11"/>
      <c r="Y181" s="11"/>
      <c r="Z181" s="11"/>
      <c r="AA181" s="400"/>
      <c r="AB181" s="400"/>
      <c r="AC181" s="400"/>
      <c r="AD181" s="400"/>
      <c r="AE181" s="400"/>
      <c r="AF181" s="400"/>
      <c r="AG181" s="400"/>
      <c r="AK181" s="129"/>
    </row>
    <row r="182" spans="1:37" s="37" customFormat="1" x14ac:dyDescent="0.3">
      <c r="A182" s="43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11"/>
      <c r="X182" s="11"/>
      <c r="Y182" s="11"/>
      <c r="Z182" s="11"/>
      <c r="AA182" s="400"/>
      <c r="AB182" s="400"/>
      <c r="AC182" s="400"/>
      <c r="AD182" s="400"/>
      <c r="AE182" s="400"/>
      <c r="AF182" s="400"/>
      <c r="AG182" s="400"/>
      <c r="AK182" s="129"/>
    </row>
    <row r="183" spans="1:37" s="37" customFormat="1" x14ac:dyDescent="0.3">
      <c r="A183" s="43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11"/>
      <c r="X183" s="11"/>
      <c r="Y183" s="11"/>
      <c r="Z183" s="11"/>
      <c r="AA183" s="400"/>
      <c r="AB183" s="400"/>
      <c r="AC183" s="400"/>
      <c r="AD183" s="400"/>
      <c r="AE183" s="400"/>
      <c r="AF183" s="400"/>
      <c r="AG183" s="400"/>
      <c r="AK183" s="129"/>
    </row>
    <row r="184" spans="1:37" s="37" customFormat="1" x14ac:dyDescent="0.3">
      <c r="A184" s="43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11"/>
      <c r="X184" s="11"/>
      <c r="Y184" s="11"/>
      <c r="Z184" s="11"/>
      <c r="AA184" s="400"/>
      <c r="AB184" s="400"/>
      <c r="AC184" s="400"/>
      <c r="AD184" s="400"/>
      <c r="AE184" s="400"/>
      <c r="AF184" s="400"/>
      <c r="AG184" s="400"/>
      <c r="AK184" s="129"/>
    </row>
    <row r="185" spans="1:37" s="37" customFormat="1" x14ac:dyDescent="0.3">
      <c r="A185" s="43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11"/>
      <c r="X185" s="11"/>
      <c r="Y185" s="11"/>
      <c r="Z185" s="11"/>
      <c r="AA185" s="400"/>
      <c r="AB185" s="400"/>
      <c r="AC185" s="400"/>
      <c r="AD185" s="400"/>
      <c r="AE185" s="400"/>
      <c r="AF185" s="400"/>
      <c r="AG185" s="400"/>
      <c r="AK185" s="129"/>
    </row>
    <row r="186" spans="1:37" s="37" customFormat="1" x14ac:dyDescent="0.3">
      <c r="A186" s="43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11"/>
      <c r="X186" s="11"/>
      <c r="Y186" s="11"/>
      <c r="Z186" s="11"/>
      <c r="AA186" s="400"/>
      <c r="AB186" s="400"/>
      <c r="AC186" s="400"/>
      <c r="AD186" s="400"/>
      <c r="AE186" s="400"/>
      <c r="AF186" s="400"/>
      <c r="AG186" s="400"/>
      <c r="AK186" s="129"/>
    </row>
    <row r="187" spans="1:37" s="37" customForma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108"/>
      <c r="AD187" s="4"/>
      <c r="AE187" s="4"/>
      <c r="AF187" s="4"/>
      <c r="AG187" s="4"/>
      <c r="AK187" s="129"/>
    </row>
    <row r="188" spans="1:37" s="37" customFormat="1" x14ac:dyDescent="0.3">
      <c r="A188" s="43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11"/>
      <c r="X188" s="11"/>
      <c r="Y188" s="11"/>
      <c r="Z188" s="11"/>
      <c r="AA188" s="400"/>
      <c r="AB188" s="400"/>
      <c r="AC188" s="400"/>
      <c r="AD188" s="400"/>
      <c r="AE188" s="400"/>
      <c r="AF188" s="400"/>
      <c r="AG188" s="400"/>
      <c r="AK188" s="129"/>
    </row>
    <row r="189" spans="1:37" s="37" customFormat="1" x14ac:dyDescent="0.3">
      <c r="A189" s="43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11"/>
      <c r="X189" s="11"/>
      <c r="Y189" s="11"/>
      <c r="Z189" s="11"/>
      <c r="AA189" s="400"/>
      <c r="AB189" s="400"/>
      <c r="AC189" s="400"/>
      <c r="AD189" s="400"/>
      <c r="AE189" s="400"/>
      <c r="AF189" s="400"/>
      <c r="AG189" s="400"/>
      <c r="AK189" s="129"/>
    </row>
    <row r="190" spans="1:37" s="37" customFormat="1" x14ac:dyDescent="0.3">
      <c r="A190" s="43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11"/>
      <c r="X190" s="11"/>
      <c r="Y190" s="11"/>
      <c r="Z190" s="11"/>
      <c r="AA190" s="400"/>
      <c r="AB190" s="400"/>
      <c r="AC190" s="400"/>
      <c r="AD190" s="400"/>
      <c r="AE190" s="400"/>
      <c r="AF190" s="400"/>
      <c r="AG190" s="400"/>
      <c r="AK190" s="129"/>
    </row>
    <row r="191" spans="1:37" s="37" customFormat="1" x14ac:dyDescent="0.3">
      <c r="A191" s="43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11"/>
      <c r="X191" s="11"/>
      <c r="Y191" s="11"/>
      <c r="Z191" s="11"/>
      <c r="AA191" s="400"/>
      <c r="AB191" s="400"/>
      <c r="AC191" s="400"/>
      <c r="AD191" s="400"/>
      <c r="AE191" s="400"/>
      <c r="AF191" s="400"/>
      <c r="AG191" s="400"/>
      <c r="AK191" s="129"/>
    </row>
    <row r="192" spans="1:37" s="37" customForma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1"/>
      <c r="X192" s="11"/>
      <c r="Y192" s="11"/>
      <c r="Z192" s="11"/>
      <c r="AA192" s="401"/>
      <c r="AB192" s="401"/>
      <c r="AC192" s="401"/>
      <c r="AD192" s="401"/>
      <c r="AE192" s="401"/>
      <c r="AF192" s="401"/>
      <c r="AG192" s="401"/>
      <c r="AK192" s="129"/>
    </row>
    <row r="193" spans="1:37" s="37" customFormat="1" ht="16.2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105"/>
      <c r="AD193" s="38"/>
      <c r="AE193" s="38"/>
      <c r="AF193" s="38"/>
      <c r="AG193" s="38"/>
      <c r="AK193" s="129"/>
    </row>
    <row r="194" spans="1:37" s="37" customFormat="1" x14ac:dyDescent="0.3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106"/>
      <c r="AD194" s="40"/>
      <c r="AE194" s="40"/>
      <c r="AF194" s="40"/>
      <c r="AG194" s="40"/>
      <c r="AK194" s="129"/>
    </row>
    <row r="195" spans="1:37" s="37" customFormat="1" x14ac:dyDescent="0.3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106"/>
      <c r="AD195" s="40"/>
      <c r="AE195" s="40"/>
      <c r="AF195" s="40"/>
      <c r="AG195" s="40"/>
      <c r="AK195" s="129"/>
    </row>
    <row r="196" spans="1:37" s="37" customFormat="1" x14ac:dyDescent="0.3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107"/>
      <c r="AD196" s="41"/>
      <c r="AE196" s="41"/>
      <c r="AF196" s="41"/>
      <c r="AG196" s="41"/>
      <c r="AK196" s="129"/>
    </row>
    <row r="197" spans="1:37" s="37" customFormat="1" x14ac:dyDescent="0.3">
      <c r="A197" s="43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4"/>
      <c r="X197" s="44"/>
      <c r="Y197" s="44"/>
      <c r="Z197" s="44"/>
      <c r="AA197" s="400"/>
      <c r="AB197" s="400"/>
      <c r="AC197" s="400"/>
      <c r="AD197" s="400"/>
      <c r="AE197" s="400"/>
      <c r="AF197" s="400"/>
      <c r="AG197" s="400"/>
      <c r="AK197" s="129"/>
    </row>
    <row r="198" spans="1:37" s="37" customFormat="1" x14ac:dyDescent="0.3">
      <c r="A198" s="43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4"/>
      <c r="X198" s="44"/>
      <c r="Y198" s="44"/>
      <c r="Z198" s="44"/>
      <c r="AA198" s="400"/>
      <c r="AB198" s="400"/>
      <c r="AC198" s="400"/>
      <c r="AD198" s="400"/>
      <c r="AE198" s="400"/>
      <c r="AF198" s="400"/>
      <c r="AG198" s="400"/>
      <c r="AK198" s="129"/>
    </row>
    <row r="199" spans="1:37" s="37" customFormat="1" x14ac:dyDescent="0.3">
      <c r="A199" s="43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4"/>
      <c r="X199" s="44"/>
      <c r="Y199" s="44"/>
      <c r="Z199" s="44"/>
      <c r="AA199" s="400"/>
      <c r="AB199" s="400"/>
      <c r="AC199" s="400"/>
      <c r="AD199" s="400"/>
      <c r="AE199" s="400"/>
      <c r="AF199" s="400"/>
      <c r="AG199" s="400"/>
      <c r="AK199" s="129"/>
    </row>
    <row r="200" spans="1:37" s="37" customFormat="1" x14ac:dyDescent="0.3">
      <c r="A200" s="43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4"/>
      <c r="X200" s="44"/>
      <c r="Y200" s="44"/>
      <c r="Z200" s="44"/>
      <c r="AA200" s="400"/>
      <c r="AB200" s="400"/>
      <c r="AC200" s="400"/>
      <c r="AD200" s="400"/>
      <c r="AE200" s="400"/>
      <c r="AF200" s="400"/>
      <c r="AG200" s="400"/>
      <c r="AK200" s="129"/>
    </row>
    <row r="201" spans="1:37" s="37" customForma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11"/>
      <c r="X201" s="11"/>
      <c r="Y201" s="11"/>
      <c r="Z201" s="11"/>
      <c r="AA201" s="400"/>
      <c r="AB201" s="400"/>
      <c r="AC201" s="400"/>
      <c r="AD201" s="400"/>
      <c r="AE201" s="400"/>
      <c r="AF201" s="400"/>
      <c r="AG201" s="400"/>
      <c r="AK201" s="129"/>
    </row>
    <row r="202" spans="1:37" s="37" customForma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11"/>
      <c r="X202" s="11"/>
      <c r="Y202" s="11"/>
      <c r="Z202" s="11"/>
      <c r="AA202" s="400"/>
      <c r="AB202" s="400"/>
      <c r="AC202" s="400"/>
      <c r="AD202" s="400"/>
      <c r="AE202" s="400"/>
      <c r="AF202" s="400"/>
      <c r="AG202" s="400"/>
      <c r="AK202" s="129"/>
    </row>
    <row r="203" spans="1:37" s="37" customFormat="1" x14ac:dyDescent="0.3">
      <c r="A203" s="43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109"/>
      <c r="AD203" s="42"/>
      <c r="AE203" s="42"/>
      <c r="AF203" s="42"/>
      <c r="AG203" s="42"/>
      <c r="AK203" s="129"/>
    </row>
    <row r="204" spans="1:37" s="37" customFormat="1" x14ac:dyDescent="0.3">
      <c r="A204" s="45"/>
      <c r="B204" s="4"/>
      <c r="C204" s="4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4"/>
      <c r="X204" s="44"/>
      <c r="Y204" s="44"/>
      <c r="Z204" s="44"/>
      <c r="AA204" s="400"/>
      <c r="AB204" s="400"/>
      <c r="AC204" s="400"/>
      <c r="AD204" s="400"/>
      <c r="AE204" s="400"/>
      <c r="AF204" s="400"/>
      <c r="AG204" s="400"/>
      <c r="AK204" s="129"/>
    </row>
    <row r="205" spans="1:37" s="37" customFormat="1" x14ac:dyDescent="0.3">
      <c r="A205" s="45"/>
      <c r="B205" s="4"/>
      <c r="C205" s="4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4"/>
      <c r="X205" s="44"/>
      <c r="Y205" s="44"/>
      <c r="Z205" s="44"/>
      <c r="AA205" s="400"/>
      <c r="AB205" s="400"/>
      <c r="AC205" s="400"/>
      <c r="AD205" s="400"/>
      <c r="AE205" s="400"/>
      <c r="AF205" s="400"/>
      <c r="AG205" s="400"/>
      <c r="AK205" s="129"/>
    </row>
    <row r="206" spans="1:37" s="37" customFormat="1" x14ac:dyDescent="0.3">
      <c r="A206" s="45"/>
      <c r="B206" s="4"/>
      <c r="C206" s="4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4"/>
      <c r="X206" s="44"/>
      <c r="Y206" s="44"/>
      <c r="Z206" s="44"/>
      <c r="AA206" s="400"/>
      <c r="AB206" s="400"/>
      <c r="AC206" s="400"/>
      <c r="AD206" s="400"/>
      <c r="AE206" s="400"/>
      <c r="AF206" s="400"/>
      <c r="AG206" s="400"/>
      <c r="AK206" s="129"/>
    </row>
    <row r="207" spans="1:37" s="37" customFormat="1" x14ac:dyDescent="0.3">
      <c r="A207" s="45"/>
      <c r="B207" s="4"/>
      <c r="C207" s="4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4"/>
      <c r="X207" s="44"/>
      <c r="Y207" s="44"/>
      <c r="Z207" s="44"/>
      <c r="AA207" s="400"/>
      <c r="AB207" s="400"/>
      <c r="AC207" s="400"/>
      <c r="AD207" s="400"/>
      <c r="AE207" s="400"/>
      <c r="AF207" s="400"/>
      <c r="AG207" s="400"/>
      <c r="AK207" s="129"/>
    </row>
    <row r="208" spans="1:37" s="37" customFormat="1" x14ac:dyDescent="0.3">
      <c r="A208" s="45"/>
      <c r="B208" s="4"/>
      <c r="C208" s="4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4"/>
      <c r="X208" s="44"/>
      <c r="Y208" s="44"/>
      <c r="Z208" s="44"/>
      <c r="AA208" s="400"/>
      <c r="AB208" s="400"/>
      <c r="AC208" s="400"/>
      <c r="AD208" s="400"/>
      <c r="AE208" s="400"/>
      <c r="AF208" s="400"/>
      <c r="AG208" s="400"/>
      <c r="AK208" s="129"/>
    </row>
    <row r="209" spans="1:37" s="37" customFormat="1" x14ac:dyDescent="0.3">
      <c r="A209" s="45"/>
      <c r="B209" s="4"/>
      <c r="C209" s="4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4"/>
      <c r="X209" s="44"/>
      <c r="Y209" s="44"/>
      <c r="Z209" s="44"/>
      <c r="AA209" s="400"/>
      <c r="AB209" s="400"/>
      <c r="AC209" s="400"/>
      <c r="AD209" s="400"/>
      <c r="AE209" s="400"/>
      <c r="AF209" s="400"/>
      <c r="AG209" s="400"/>
      <c r="AK209" s="129"/>
    </row>
    <row r="210" spans="1:37" s="37" customFormat="1" x14ac:dyDescent="0.3">
      <c r="A210" s="45"/>
      <c r="B210" s="4"/>
      <c r="C210" s="4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4"/>
      <c r="X210" s="44"/>
      <c r="Y210" s="44"/>
      <c r="Z210" s="44"/>
      <c r="AA210" s="400"/>
      <c r="AB210" s="400"/>
      <c r="AC210" s="400"/>
      <c r="AD210" s="400"/>
      <c r="AE210" s="400"/>
      <c r="AF210" s="400"/>
      <c r="AG210" s="400"/>
      <c r="AK210" s="129"/>
    </row>
    <row r="211" spans="1:37" s="37" customFormat="1" x14ac:dyDescent="0.3">
      <c r="A211" s="45"/>
      <c r="B211" s="4"/>
      <c r="C211" s="4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4"/>
      <c r="X211" s="44"/>
      <c r="Y211" s="44"/>
      <c r="Z211" s="44"/>
      <c r="AA211" s="400"/>
      <c r="AB211" s="400"/>
      <c r="AC211" s="400"/>
      <c r="AD211" s="400"/>
      <c r="AE211" s="400"/>
      <c r="AF211" s="400"/>
      <c r="AG211" s="400"/>
      <c r="AK211" s="129"/>
    </row>
    <row r="212" spans="1:37" s="37" customFormat="1" x14ac:dyDescent="0.3">
      <c r="A212" s="45"/>
      <c r="B212" s="4"/>
      <c r="C212" s="4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4"/>
      <c r="X212" s="44"/>
      <c r="Y212" s="44"/>
      <c r="Z212" s="44"/>
      <c r="AA212" s="400"/>
      <c r="AB212" s="400"/>
      <c r="AC212" s="400"/>
      <c r="AD212" s="400"/>
      <c r="AE212" s="400"/>
      <c r="AF212" s="400"/>
      <c r="AG212" s="400"/>
      <c r="AK212" s="129"/>
    </row>
    <row r="213" spans="1:37" s="37" customFormat="1" x14ac:dyDescent="0.3">
      <c r="A213" s="45"/>
      <c r="B213" s="4"/>
      <c r="C213" s="4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4"/>
      <c r="X213" s="44"/>
      <c r="Y213" s="44"/>
      <c r="Z213" s="44"/>
      <c r="AA213" s="400"/>
      <c r="AB213" s="400"/>
      <c r="AC213" s="400"/>
      <c r="AD213" s="400"/>
      <c r="AE213" s="400"/>
      <c r="AF213" s="400"/>
      <c r="AG213" s="400"/>
      <c r="AK213" s="129"/>
    </row>
    <row r="214" spans="1:37" s="37" customFormat="1" x14ac:dyDescent="0.3">
      <c r="A214" s="45"/>
      <c r="B214" s="4"/>
      <c r="C214" s="4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4"/>
      <c r="X214" s="44"/>
      <c r="Y214" s="44"/>
      <c r="Z214" s="44"/>
      <c r="AA214" s="400"/>
      <c r="AB214" s="400"/>
      <c r="AC214" s="400"/>
      <c r="AD214" s="400"/>
      <c r="AE214" s="400"/>
      <c r="AF214" s="400"/>
      <c r="AG214" s="400"/>
      <c r="AK214" s="129"/>
    </row>
    <row r="215" spans="1:37" s="37" customFormat="1" x14ac:dyDescent="0.3">
      <c r="A215" s="45"/>
      <c r="B215" s="4"/>
      <c r="C215" s="4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4"/>
      <c r="X215" s="44"/>
      <c r="Y215" s="44"/>
      <c r="Z215" s="44"/>
      <c r="AA215" s="400"/>
      <c r="AB215" s="400"/>
      <c r="AC215" s="400"/>
      <c r="AD215" s="400"/>
      <c r="AE215" s="400"/>
      <c r="AF215" s="400"/>
      <c r="AG215" s="400"/>
      <c r="AK215" s="129"/>
    </row>
    <row r="216" spans="1:37" s="37" customFormat="1" x14ac:dyDescent="0.3">
      <c r="A216" s="45"/>
      <c r="B216" s="4"/>
      <c r="C216" s="4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4"/>
      <c r="X216" s="44"/>
      <c r="Y216" s="44"/>
      <c r="Z216" s="44"/>
      <c r="AA216" s="400"/>
      <c r="AB216" s="400"/>
      <c r="AC216" s="400"/>
      <c r="AD216" s="400"/>
      <c r="AE216" s="400"/>
      <c r="AF216" s="400"/>
      <c r="AG216" s="400"/>
      <c r="AK216" s="129"/>
    </row>
    <row r="217" spans="1:37" s="37" customFormat="1" x14ac:dyDescent="0.3">
      <c r="A217" s="45"/>
      <c r="B217" s="4"/>
      <c r="C217" s="4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4"/>
      <c r="X217" s="44"/>
      <c r="Y217" s="44"/>
      <c r="Z217" s="44"/>
      <c r="AA217" s="400"/>
      <c r="AB217" s="400"/>
      <c r="AC217" s="400"/>
      <c r="AD217" s="400"/>
      <c r="AE217" s="400"/>
      <c r="AF217" s="400"/>
      <c r="AG217" s="400"/>
      <c r="AK217" s="129"/>
    </row>
    <row r="218" spans="1:37" s="37" customFormat="1" x14ac:dyDescent="0.3">
      <c r="A218" s="45"/>
      <c r="B218" s="4"/>
      <c r="C218" s="4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4"/>
      <c r="X218" s="44"/>
      <c r="Y218" s="44"/>
      <c r="Z218" s="44"/>
      <c r="AA218" s="400"/>
      <c r="AB218" s="400"/>
      <c r="AC218" s="400"/>
      <c r="AD218" s="400"/>
      <c r="AE218" s="400"/>
      <c r="AF218" s="400"/>
      <c r="AG218" s="400"/>
      <c r="AK218" s="129"/>
    </row>
    <row r="219" spans="1:37" s="37" customFormat="1" x14ac:dyDescent="0.3">
      <c r="A219" s="45"/>
      <c r="B219" s="4"/>
      <c r="C219" s="4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4"/>
      <c r="X219" s="44"/>
      <c r="Y219" s="44"/>
      <c r="Z219" s="44"/>
      <c r="AA219" s="400"/>
      <c r="AB219" s="400"/>
      <c r="AC219" s="400"/>
      <c r="AD219" s="400"/>
      <c r="AE219" s="400"/>
      <c r="AF219" s="400"/>
      <c r="AG219" s="400"/>
      <c r="AK219" s="129"/>
    </row>
    <row r="220" spans="1:37" s="37" customFormat="1" x14ac:dyDescent="0.3">
      <c r="A220" s="45"/>
      <c r="B220" s="4"/>
      <c r="C220" s="4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4"/>
      <c r="X220" s="44"/>
      <c r="Y220" s="44"/>
      <c r="Z220" s="44"/>
      <c r="AA220" s="400"/>
      <c r="AB220" s="400"/>
      <c r="AC220" s="400"/>
      <c r="AD220" s="400"/>
      <c r="AE220" s="400"/>
      <c r="AF220" s="400"/>
      <c r="AG220" s="400"/>
      <c r="AK220" s="129"/>
    </row>
    <row r="221" spans="1:37" s="37" customFormat="1" x14ac:dyDescent="0.3">
      <c r="A221" s="45"/>
      <c r="B221" s="4"/>
      <c r="C221" s="4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4"/>
      <c r="X221" s="44"/>
      <c r="Y221" s="44"/>
      <c r="Z221" s="44"/>
      <c r="AA221" s="400"/>
      <c r="AB221" s="400"/>
      <c r="AC221" s="400"/>
      <c r="AD221" s="400"/>
      <c r="AE221" s="400"/>
      <c r="AF221" s="400"/>
      <c r="AG221" s="400"/>
      <c r="AK221" s="129"/>
    </row>
    <row r="222" spans="1:37" s="37" customFormat="1" x14ac:dyDescent="0.3">
      <c r="A222" s="45"/>
      <c r="B222" s="4"/>
      <c r="C222" s="4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4"/>
      <c r="X222" s="44"/>
      <c r="Y222" s="44"/>
      <c r="Z222" s="44"/>
      <c r="AA222" s="400"/>
      <c r="AB222" s="400"/>
      <c r="AC222" s="400"/>
      <c r="AD222" s="400"/>
      <c r="AE222" s="400"/>
      <c r="AF222" s="400"/>
      <c r="AG222" s="400"/>
      <c r="AK222" s="129"/>
    </row>
    <row r="223" spans="1:37" s="37" customFormat="1" x14ac:dyDescent="0.3">
      <c r="A223" s="45"/>
      <c r="B223" s="4"/>
      <c r="C223" s="4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4"/>
      <c r="X223" s="44"/>
      <c r="Y223" s="44"/>
      <c r="Z223" s="44"/>
      <c r="AA223" s="400"/>
      <c r="AB223" s="400"/>
      <c r="AC223" s="400"/>
      <c r="AD223" s="400"/>
      <c r="AE223" s="400"/>
      <c r="AF223" s="400"/>
      <c r="AG223" s="400"/>
      <c r="AK223" s="129"/>
    </row>
    <row r="224" spans="1:37" s="37" customFormat="1" x14ac:dyDescent="0.3">
      <c r="A224" s="45"/>
      <c r="B224" s="4"/>
      <c r="C224" s="4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4"/>
      <c r="X224" s="44"/>
      <c r="Y224" s="44"/>
      <c r="Z224" s="44"/>
      <c r="AA224" s="400"/>
      <c r="AB224" s="400"/>
      <c r="AC224" s="400"/>
      <c r="AD224" s="400"/>
      <c r="AE224" s="400"/>
      <c r="AF224" s="400"/>
      <c r="AG224" s="400"/>
      <c r="AK224" s="129"/>
    </row>
    <row r="225" spans="1:37" s="37" customFormat="1" x14ac:dyDescent="0.3">
      <c r="A225" s="45"/>
      <c r="B225" s="4"/>
      <c r="C225" s="4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4"/>
      <c r="X225" s="44"/>
      <c r="Y225" s="44"/>
      <c r="Z225" s="44"/>
      <c r="AA225" s="400"/>
      <c r="AB225" s="400"/>
      <c r="AC225" s="400"/>
      <c r="AD225" s="400"/>
      <c r="AE225" s="400"/>
      <c r="AF225" s="400"/>
      <c r="AG225" s="400"/>
      <c r="AK225" s="129"/>
    </row>
    <row r="226" spans="1:37" s="37" customFormat="1" x14ac:dyDescent="0.3">
      <c r="A226" s="45"/>
      <c r="B226" s="4"/>
      <c r="C226" s="4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4"/>
      <c r="X226" s="44"/>
      <c r="Y226" s="44"/>
      <c r="Z226" s="44"/>
      <c r="AA226" s="400"/>
      <c r="AB226" s="400"/>
      <c r="AC226" s="400"/>
      <c r="AD226" s="400"/>
      <c r="AE226" s="400"/>
      <c r="AF226" s="400"/>
      <c r="AG226" s="400"/>
      <c r="AK226" s="129"/>
    </row>
    <row r="227" spans="1:37" s="37" customFormat="1" x14ac:dyDescent="0.3">
      <c r="A227" s="45"/>
      <c r="B227" s="4"/>
      <c r="C227" s="4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4"/>
      <c r="X227" s="44"/>
      <c r="Y227" s="44"/>
      <c r="Z227" s="44"/>
      <c r="AA227" s="400"/>
      <c r="AB227" s="400"/>
      <c r="AC227" s="400"/>
      <c r="AD227" s="400"/>
      <c r="AE227" s="400"/>
      <c r="AF227" s="400"/>
      <c r="AG227" s="400"/>
      <c r="AK227" s="129"/>
    </row>
    <row r="228" spans="1:37" s="37" customFormat="1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11"/>
      <c r="X228" s="11"/>
      <c r="Y228" s="11"/>
      <c r="Z228" s="11"/>
      <c r="AA228" s="401"/>
      <c r="AB228" s="401"/>
      <c r="AC228" s="401"/>
      <c r="AD228" s="401"/>
      <c r="AE228" s="401"/>
      <c r="AF228" s="401"/>
      <c r="AG228" s="401"/>
      <c r="AK228" s="129"/>
    </row>
    <row r="229" spans="1:37" s="37" customFormat="1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107"/>
      <c r="AD229" s="41"/>
      <c r="AE229" s="41"/>
      <c r="AF229" s="41"/>
      <c r="AG229" s="41"/>
      <c r="AK229" s="129"/>
    </row>
    <row r="230" spans="1:37" s="37" customFormat="1" x14ac:dyDescent="0.3">
      <c r="A230" s="43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4"/>
      <c r="X230" s="44"/>
      <c r="Y230" s="44"/>
      <c r="Z230" s="44"/>
      <c r="AA230" s="400"/>
      <c r="AB230" s="400"/>
      <c r="AC230" s="400"/>
      <c r="AD230" s="400"/>
      <c r="AE230" s="400"/>
      <c r="AF230" s="400"/>
      <c r="AG230" s="400"/>
      <c r="AK230" s="129"/>
    </row>
    <row r="231" spans="1:37" s="37" customFormat="1" x14ac:dyDescent="0.3">
      <c r="A231" s="43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4"/>
      <c r="X231" s="44"/>
      <c r="Y231" s="44"/>
      <c r="Z231" s="44"/>
      <c r="AA231" s="400"/>
      <c r="AB231" s="400"/>
      <c r="AC231" s="400"/>
      <c r="AD231" s="400"/>
      <c r="AE231" s="400"/>
      <c r="AF231" s="400"/>
      <c r="AG231" s="400"/>
      <c r="AK231" s="129"/>
    </row>
    <row r="232" spans="1:37" s="37" customForma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11"/>
      <c r="X232" s="11"/>
      <c r="Y232" s="11"/>
      <c r="Z232" s="11"/>
      <c r="AA232" s="400"/>
      <c r="AB232" s="400"/>
      <c r="AC232" s="400"/>
      <c r="AD232" s="400"/>
      <c r="AE232" s="400"/>
      <c r="AF232" s="400"/>
      <c r="AG232" s="400"/>
      <c r="AK232" s="129"/>
    </row>
    <row r="233" spans="1:37" s="37" customForma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11"/>
      <c r="X233" s="11"/>
      <c r="Y233" s="11"/>
      <c r="Z233" s="11"/>
      <c r="AA233" s="400"/>
      <c r="AB233" s="400"/>
      <c r="AC233" s="400"/>
      <c r="AD233" s="400"/>
      <c r="AE233" s="400"/>
      <c r="AF233" s="400"/>
      <c r="AG233" s="400"/>
      <c r="AK233" s="129"/>
    </row>
    <row r="234" spans="1:37" s="37" customFormat="1" x14ac:dyDescent="0.3">
      <c r="A234" s="43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109"/>
      <c r="AD234" s="42"/>
      <c r="AE234" s="42"/>
      <c r="AF234" s="42"/>
      <c r="AG234" s="42"/>
      <c r="AK234" s="129"/>
    </row>
    <row r="235" spans="1:37" s="37" customFormat="1" x14ac:dyDescent="0.3">
      <c r="A235" s="45"/>
      <c r="B235" s="4"/>
      <c r="C235" s="4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4"/>
      <c r="X235" s="44"/>
      <c r="Y235" s="44"/>
      <c r="Z235" s="44"/>
      <c r="AA235" s="400"/>
      <c r="AB235" s="400"/>
      <c r="AC235" s="400"/>
      <c r="AD235" s="400"/>
      <c r="AE235" s="400"/>
      <c r="AF235" s="400"/>
      <c r="AG235" s="400"/>
      <c r="AK235" s="129"/>
    </row>
    <row r="236" spans="1:37" s="37" customFormat="1" x14ac:dyDescent="0.3">
      <c r="A236" s="45"/>
      <c r="B236" s="4"/>
      <c r="C236" s="4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4"/>
      <c r="X236" s="44"/>
      <c r="Y236" s="44"/>
      <c r="Z236" s="44"/>
      <c r="AA236" s="400"/>
      <c r="AB236" s="400"/>
      <c r="AC236" s="400"/>
      <c r="AD236" s="400"/>
      <c r="AE236" s="400"/>
      <c r="AF236" s="400"/>
      <c r="AG236" s="400"/>
      <c r="AK236" s="129"/>
    </row>
    <row r="237" spans="1:37" s="37" customFormat="1" x14ac:dyDescent="0.3">
      <c r="A237" s="45"/>
      <c r="B237" s="4"/>
      <c r="C237" s="4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4"/>
      <c r="X237" s="44"/>
      <c r="Y237" s="44"/>
      <c r="Z237" s="44"/>
      <c r="AA237" s="400"/>
      <c r="AB237" s="400"/>
      <c r="AC237" s="400"/>
      <c r="AD237" s="400"/>
      <c r="AE237" s="400"/>
      <c r="AF237" s="400"/>
      <c r="AG237" s="400"/>
      <c r="AK237" s="129"/>
    </row>
    <row r="238" spans="1:37" s="37" customFormat="1" x14ac:dyDescent="0.3">
      <c r="A238" s="45"/>
      <c r="B238" s="4"/>
      <c r="C238" s="4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4"/>
      <c r="X238" s="44"/>
      <c r="Y238" s="44"/>
      <c r="Z238" s="44"/>
      <c r="AA238" s="400"/>
      <c r="AB238" s="400"/>
      <c r="AC238" s="400"/>
      <c r="AD238" s="400"/>
      <c r="AE238" s="400"/>
      <c r="AF238" s="400"/>
      <c r="AG238" s="400"/>
      <c r="AK238" s="129"/>
    </row>
    <row r="239" spans="1:37" s="37" customFormat="1" x14ac:dyDescent="0.3">
      <c r="A239" s="45"/>
      <c r="B239" s="4"/>
      <c r="C239" s="4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4"/>
      <c r="X239" s="44"/>
      <c r="Y239" s="44"/>
      <c r="Z239" s="44"/>
      <c r="AA239" s="400"/>
      <c r="AB239" s="400"/>
      <c r="AC239" s="400"/>
      <c r="AD239" s="400"/>
      <c r="AE239" s="400"/>
      <c r="AF239" s="400"/>
      <c r="AG239" s="400"/>
      <c r="AK239" s="129"/>
    </row>
    <row r="240" spans="1:37" s="37" customFormat="1" x14ac:dyDescent="0.3">
      <c r="A240" s="45"/>
      <c r="B240" s="4"/>
      <c r="C240" s="4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4"/>
      <c r="X240" s="44"/>
      <c r="Y240" s="44"/>
      <c r="Z240" s="44"/>
      <c r="AA240" s="400"/>
      <c r="AB240" s="400"/>
      <c r="AC240" s="400"/>
      <c r="AD240" s="400"/>
      <c r="AE240" s="400"/>
      <c r="AF240" s="400"/>
      <c r="AG240" s="400"/>
      <c r="AK240" s="129"/>
    </row>
    <row r="241" spans="1:37" s="37" customFormat="1" x14ac:dyDescent="0.3">
      <c r="A241" s="45"/>
      <c r="B241" s="4"/>
      <c r="C241" s="4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4"/>
      <c r="X241" s="44"/>
      <c r="Y241" s="44"/>
      <c r="Z241" s="44"/>
      <c r="AA241" s="400"/>
      <c r="AB241" s="400"/>
      <c r="AC241" s="400"/>
      <c r="AD241" s="400"/>
      <c r="AE241" s="400"/>
      <c r="AF241" s="400"/>
      <c r="AG241" s="400"/>
      <c r="AK241" s="129"/>
    </row>
    <row r="242" spans="1:37" s="37" customFormat="1" x14ac:dyDescent="0.3">
      <c r="A242" s="45"/>
      <c r="B242" s="4"/>
      <c r="C242" s="4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4"/>
      <c r="X242" s="44"/>
      <c r="Y242" s="44"/>
      <c r="Z242" s="44"/>
      <c r="AA242" s="400"/>
      <c r="AB242" s="400"/>
      <c r="AC242" s="400"/>
      <c r="AD242" s="400"/>
      <c r="AE242" s="400"/>
      <c r="AF242" s="400"/>
      <c r="AG242" s="400"/>
      <c r="AK242" s="129"/>
    </row>
    <row r="243" spans="1:37" s="37" customFormat="1" x14ac:dyDescent="0.3">
      <c r="A243" s="45"/>
      <c r="B243" s="4"/>
      <c r="C243" s="4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4"/>
      <c r="X243" s="44"/>
      <c r="Y243" s="44"/>
      <c r="Z243" s="44"/>
      <c r="AA243" s="400"/>
      <c r="AB243" s="400"/>
      <c r="AC243" s="400"/>
      <c r="AD243" s="400"/>
      <c r="AE243" s="400"/>
      <c r="AF243" s="400"/>
      <c r="AG243" s="400"/>
      <c r="AK243" s="129"/>
    </row>
    <row r="244" spans="1:37" s="37" customFormat="1" x14ac:dyDescent="0.3">
      <c r="A244" s="45"/>
      <c r="B244" s="4"/>
      <c r="C244" s="4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4"/>
      <c r="X244" s="44"/>
      <c r="Y244" s="44"/>
      <c r="Z244" s="44"/>
      <c r="AA244" s="400"/>
      <c r="AB244" s="400"/>
      <c r="AC244" s="400"/>
      <c r="AD244" s="400"/>
      <c r="AE244" s="400"/>
      <c r="AF244" s="400"/>
      <c r="AG244" s="400"/>
      <c r="AK244" s="129"/>
    </row>
    <row r="245" spans="1:37" s="37" customFormat="1" x14ac:dyDescent="0.3">
      <c r="A245" s="45"/>
      <c r="B245" s="4"/>
      <c r="C245" s="4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4"/>
      <c r="X245" s="44"/>
      <c r="Y245" s="44"/>
      <c r="Z245" s="44"/>
      <c r="AA245" s="400"/>
      <c r="AB245" s="400"/>
      <c r="AC245" s="400"/>
      <c r="AD245" s="400"/>
      <c r="AE245" s="400"/>
      <c r="AF245" s="400"/>
      <c r="AG245" s="400"/>
      <c r="AK245" s="129"/>
    </row>
    <row r="246" spans="1:37" s="37" customFormat="1" x14ac:dyDescent="0.3">
      <c r="A246" s="45"/>
      <c r="B246" s="4"/>
      <c r="C246" s="4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4"/>
      <c r="X246" s="44"/>
      <c r="Y246" s="44"/>
      <c r="Z246" s="44"/>
      <c r="AA246" s="400"/>
      <c r="AB246" s="400"/>
      <c r="AC246" s="400"/>
      <c r="AD246" s="400"/>
      <c r="AE246" s="400"/>
      <c r="AF246" s="400"/>
      <c r="AG246" s="400"/>
      <c r="AK246" s="129"/>
    </row>
    <row r="247" spans="1:37" s="37" customFormat="1" x14ac:dyDescent="0.3">
      <c r="A247" s="45"/>
      <c r="B247" s="4"/>
      <c r="C247" s="4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4"/>
      <c r="X247" s="44"/>
      <c r="Y247" s="44"/>
      <c r="Z247" s="44"/>
      <c r="AA247" s="400"/>
      <c r="AB247" s="400"/>
      <c r="AC247" s="400"/>
      <c r="AD247" s="400"/>
      <c r="AE247" s="400"/>
      <c r="AF247" s="400"/>
      <c r="AG247" s="400"/>
      <c r="AK247" s="129"/>
    </row>
    <row r="248" spans="1:37" s="37" customFormat="1" x14ac:dyDescent="0.3">
      <c r="A248" s="45"/>
      <c r="B248" s="4"/>
      <c r="C248" s="4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4"/>
      <c r="X248" s="44"/>
      <c r="Y248" s="44"/>
      <c r="Z248" s="44"/>
      <c r="AA248" s="400"/>
      <c r="AB248" s="400"/>
      <c r="AC248" s="400"/>
      <c r="AD248" s="400"/>
      <c r="AE248" s="400"/>
      <c r="AF248" s="400"/>
      <c r="AG248" s="400"/>
      <c r="AK248" s="129"/>
    </row>
    <row r="249" spans="1:37" s="37" customFormat="1" x14ac:dyDescent="0.3">
      <c r="A249" s="45"/>
      <c r="B249" s="4"/>
      <c r="C249" s="4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4"/>
      <c r="X249" s="44"/>
      <c r="Y249" s="44"/>
      <c r="Z249" s="44"/>
      <c r="AA249" s="400"/>
      <c r="AB249" s="400"/>
      <c r="AC249" s="400"/>
      <c r="AD249" s="400"/>
      <c r="AE249" s="400"/>
      <c r="AF249" s="400"/>
      <c r="AG249" s="400"/>
      <c r="AK249" s="129"/>
    </row>
    <row r="250" spans="1:37" s="37" customFormat="1" x14ac:dyDescent="0.3">
      <c r="A250" s="45"/>
      <c r="B250" s="4"/>
      <c r="C250" s="4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4"/>
      <c r="X250" s="44"/>
      <c r="Y250" s="44"/>
      <c r="Z250" s="44"/>
      <c r="AA250" s="400"/>
      <c r="AB250" s="400"/>
      <c r="AC250" s="400"/>
      <c r="AD250" s="400"/>
      <c r="AE250" s="400"/>
      <c r="AF250" s="400"/>
      <c r="AG250" s="400"/>
      <c r="AK250" s="129"/>
    </row>
    <row r="251" spans="1:37" s="37" customFormat="1" x14ac:dyDescent="0.3">
      <c r="A251" s="45"/>
      <c r="B251" s="4"/>
      <c r="C251" s="4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4"/>
      <c r="X251" s="44"/>
      <c r="Y251" s="44"/>
      <c r="Z251" s="44"/>
      <c r="AA251" s="400"/>
      <c r="AB251" s="400"/>
      <c r="AC251" s="400"/>
      <c r="AD251" s="400"/>
      <c r="AE251" s="400"/>
      <c r="AF251" s="400"/>
      <c r="AG251" s="400"/>
      <c r="AK251" s="129"/>
    </row>
    <row r="252" spans="1:37" s="37" customFormat="1" x14ac:dyDescent="0.3">
      <c r="A252" s="45"/>
      <c r="B252" s="4"/>
      <c r="C252" s="4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4"/>
      <c r="X252" s="44"/>
      <c r="Y252" s="44"/>
      <c r="Z252" s="44"/>
      <c r="AA252" s="400"/>
      <c r="AB252" s="400"/>
      <c r="AC252" s="400"/>
      <c r="AD252" s="400"/>
      <c r="AE252" s="400"/>
      <c r="AF252" s="400"/>
      <c r="AG252" s="400"/>
      <c r="AK252" s="129"/>
    </row>
    <row r="253" spans="1:37" s="37" customFormat="1" x14ac:dyDescent="0.3">
      <c r="A253" s="45"/>
      <c r="B253" s="4"/>
      <c r="C253" s="4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4"/>
      <c r="X253" s="44"/>
      <c r="Y253" s="44"/>
      <c r="Z253" s="44"/>
      <c r="AA253" s="400"/>
      <c r="AB253" s="400"/>
      <c r="AC253" s="400"/>
      <c r="AD253" s="400"/>
      <c r="AE253" s="400"/>
      <c r="AF253" s="400"/>
      <c r="AG253" s="400"/>
      <c r="AK253" s="129"/>
    </row>
    <row r="254" spans="1:37" s="37" customFormat="1" x14ac:dyDescent="0.3">
      <c r="A254" s="45"/>
      <c r="B254" s="4"/>
      <c r="C254" s="4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4"/>
      <c r="X254" s="44"/>
      <c r="Y254" s="44"/>
      <c r="Z254" s="44"/>
      <c r="AA254" s="400"/>
      <c r="AB254" s="400"/>
      <c r="AC254" s="400"/>
      <c r="AD254" s="400"/>
      <c r="AE254" s="400"/>
      <c r="AF254" s="400"/>
      <c r="AG254" s="400"/>
      <c r="AK254" s="129"/>
    </row>
    <row r="255" spans="1:37" s="37" customFormat="1" x14ac:dyDescent="0.3">
      <c r="A255" s="45"/>
      <c r="B255" s="4"/>
      <c r="C255" s="4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4"/>
      <c r="X255" s="44"/>
      <c r="Y255" s="44"/>
      <c r="Z255" s="44"/>
      <c r="AA255" s="400"/>
      <c r="AB255" s="400"/>
      <c r="AC255" s="400"/>
      <c r="AD255" s="400"/>
      <c r="AE255" s="400"/>
      <c r="AF255" s="400"/>
      <c r="AG255" s="400"/>
      <c r="AK255" s="129"/>
    </row>
    <row r="256" spans="1:37" s="37" customFormat="1" x14ac:dyDescent="0.3">
      <c r="A256" s="45"/>
      <c r="B256" s="4"/>
      <c r="C256" s="4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4"/>
      <c r="X256" s="44"/>
      <c r="Y256" s="44"/>
      <c r="Z256" s="44"/>
      <c r="AA256" s="400"/>
      <c r="AB256" s="400"/>
      <c r="AC256" s="400"/>
      <c r="AD256" s="400"/>
      <c r="AE256" s="400"/>
      <c r="AF256" s="400"/>
      <c r="AG256" s="400"/>
      <c r="AK256" s="129"/>
    </row>
    <row r="257" spans="1:37" s="37" customFormat="1" x14ac:dyDescent="0.3">
      <c r="A257" s="45"/>
      <c r="B257" s="4"/>
      <c r="C257" s="4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4"/>
      <c r="X257" s="44"/>
      <c r="Y257" s="44"/>
      <c r="Z257" s="44"/>
      <c r="AA257" s="400"/>
      <c r="AB257" s="400"/>
      <c r="AC257" s="400"/>
      <c r="AD257" s="400"/>
      <c r="AE257" s="400"/>
      <c r="AF257" s="400"/>
      <c r="AG257" s="400"/>
      <c r="AK257" s="129"/>
    </row>
    <row r="258" spans="1:37" s="37" customFormat="1" x14ac:dyDescent="0.3">
      <c r="A258" s="45"/>
      <c r="B258" s="4"/>
      <c r="C258" s="4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4"/>
      <c r="X258" s="44"/>
      <c r="Y258" s="44"/>
      <c r="Z258" s="44"/>
      <c r="AA258" s="400"/>
      <c r="AB258" s="400"/>
      <c r="AC258" s="400"/>
      <c r="AD258" s="400"/>
      <c r="AE258" s="400"/>
      <c r="AF258" s="400"/>
      <c r="AG258" s="400"/>
      <c r="AK258" s="129"/>
    </row>
    <row r="259" spans="1:37" s="37" customFormat="1" x14ac:dyDescent="0.3">
      <c r="A259" s="45"/>
      <c r="B259" s="4"/>
      <c r="C259" s="4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4"/>
      <c r="X259" s="44"/>
      <c r="Y259" s="44"/>
      <c r="Z259" s="44"/>
      <c r="AA259" s="400"/>
      <c r="AB259" s="400"/>
      <c r="AC259" s="400"/>
      <c r="AD259" s="400"/>
      <c r="AE259" s="400"/>
      <c r="AF259" s="400"/>
      <c r="AG259" s="400"/>
      <c r="AK259" s="129"/>
    </row>
    <row r="260" spans="1:37" s="37" customFormat="1" x14ac:dyDescent="0.3">
      <c r="A260" s="45"/>
      <c r="B260" s="4"/>
      <c r="C260" s="4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4"/>
      <c r="X260" s="44"/>
      <c r="Y260" s="44"/>
      <c r="Z260" s="44"/>
      <c r="AA260" s="400"/>
      <c r="AB260" s="400"/>
      <c r="AC260" s="400"/>
      <c r="AD260" s="400"/>
      <c r="AE260" s="400"/>
      <c r="AF260" s="400"/>
      <c r="AG260" s="400"/>
      <c r="AK260" s="129"/>
    </row>
    <row r="261" spans="1:37" s="37" customFormat="1" x14ac:dyDescent="0.3">
      <c r="A261" s="45"/>
      <c r="B261" s="4"/>
      <c r="C261" s="4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4"/>
      <c r="X261" s="44"/>
      <c r="Y261" s="44"/>
      <c r="Z261" s="44"/>
      <c r="AA261" s="400"/>
      <c r="AB261" s="400"/>
      <c r="AC261" s="400"/>
      <c r="AD261" s="400"/>
      <c r="AE261" s="400"/>
      <c r="AF261" s="400"/>
      <c r="AG261" s="400"/>
      <c r="AK261" s="129"/>
    </row>
    <row r="262" spans="1:37" s="37" customFormat="1" x14ac:dyDescent="0.3">
      <c r="A262" s="45"/>
      <c r="B262" s="4"/>
      <c r="C262" s="4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4"/>
      <c r="X262" s="44"/>
      <c r="Y262" s="44"/>
      <c r="Z262" s="44"/>
      <c r="AA262" s="400"/>
      <c r="AB262" s="400"/>
      <c r="AC262" s="400"/>
      <c r="AD262" s="400"/>
      <c r="AE262" s="400"/>
      <c r="AF262" s="400"/>
      <c r="AG262" s="400"/>
      <c r="AK262" s="129"/>
    </row>
    <row r="263" spans="1:37" s="37" customFormat="1" x14ac:dyDescent="0.3">
      <c r="A263" s="45"/>
      <c r="B263" s="4"/>
      <c r="C263" s="4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4"/>
      <c r="X263" s="44"/>
      <c r="Y263" s="44"/>
      <c r="Z263" s="44"/>
      <c r="AA263" s="400"/>
      <c r="AB263" s="400"/>
      <c r="AC263" s="400"/>
      <c r="AD263" s="400"/>
      <c r="AE263" s="400"/>
      <c r="AF263" s="400"/>
      <c r="AG263" s="400"/>
      <c r="AK263" s="129"/>
    </row>
    <row r="264" spans="1:37" s="37" customFormat="1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11"/>
      <c r="X264" s="11"/>
      <c r="Y264" s="11"/>
      <c r="Z264" s="11"/>
      <c r="AA264" s="401"/>
      <c r="AB264" s="401"/>
      <c r="AC264" s="401"/>
      <c r="AD264" s="401"/>
      <c r="AE264" s="401"/>
      <c r="AF264" s="401"/>
      <c r="AG264" s="401"/>
      <c r="AK264" s="129"/>
    </row>
    <row r="265" spans="1:37" s="37" customFormat="1" x14ac:dyDescent="0.3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107"/>
      <c r="AD265" s="41"/>
      <c r="AE265" s="41"/>
      <c r="AF265" s="41"/>
      <c r="AG265" s="41"/>
      <c r="AK265" s="129"/>
    </row>
    <row r="266" spans="1:37" s="37" customFormat="1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11"/>
      <c r="X266" s="11"/>
      <c r="Y266" s="11"/>
      <c r="Z266" s="11"/>
      <c r="AA266" s="401"/>
      <c r="AB266" s="401"/>
      <c r="AC266" s="401"/>
      <c r="AD266" s="401"/>
      <c r="AE266" s="401"/>
      <c r="AF266" s="401"/>
      <c r="AG266" s="401"/>
      <c r="AK266" s="129"/>
    </row>
    <row r="267" spans="1:37" s="37" customFormat="1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107"/>
      <c r="AD267" s="41"/>
      <c r="AE267" s="41"/>
      <c r="AF267" s="41"/>
      <c r="AG267" s="41"/>
      <c r="AK267" s="129"/>
    </row>
    <row r="268" spans="1:37" s="37" customFormat="1" x14ac:dyDescent="0.3">
      <c r="A268" s="43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4"/>
      <c r="X268" s="44"/>
      <c r="Y268" s="44"/>
      <c r="Z268" s="44"/>
      <c r="AA268" s="400"/>
      <c r="AB268" s="400"/>
      <c r="AC268" s="400"/>
      <c r="AD268" s="400"/>
      <c r="AE268" s="400"/>
      <c r="AF268" s="400"/>
      <c r="AG268" s="400"/>
      <c r="AK268" s="129"/>
    </row>
    <row r="269" spans="1:37" s="37" customForma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11"/>
      <c r="X269" s="11"/>
      <c r="Y269" s="11"/>
      <c r="Z269" s="11"/>
      <c r="AA269" s="400"/>
      <c r="AB269" s="400"/>
      <c r="AC269" s="400"/>
      <c r="AD269" s="400"/>
      <c r="AE269" s="400"/>
      <c r="AF269" s="400"/>
      <c r="AG269" s="400"/>
      <c r="AK269" s="129"/>
    </row>
    <row r="270" spans="1:37" s="37" customFormat="1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11"/>
      <c r="X270" s="11"/>
      <c r="Y270" s="11"/>
      <c r="Z270" s="11"/>
      <c r="AA270" s="401"/>
      <c r="AB270" s="401"/>
      <c r="AC270" s="401"/>
      <c r="AD270" s="401"/>
      <c r="AE270" s="401"/>
      <c r="AF270" s="401"/>
      <c r="AG270" s="401"/>
      <c r="AK270" s="129"/>
    </row>
    <row r="271" spans="1:37" s="37" customFormat="1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107"/>
      <c r="AD271" s="41"/>
      <c r="AE271" s="41"/>
      <c r="AF271" s="41"/>
      <c r="AG271" s="41"/>
      <c r="AK271" s="129"/>
    </row>
    <row r="272" spans="1:37" s="37" customFormat="1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107"/>
      <c r="AD272" s="41"/>
      <c r="AE272" s="41"/>
      <c r="AF272" s="41"/>
      <c r="AG272" s="41"/>
      <c r="AK272" s="129"/>
    </row>
    <row r="273" spans="1:37" s="37" customFormat="1" x14ac:dyDescent="0.3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110"/>
      <c r="AD273" s="43"/>
      <c r="AE273" s="43"/>
      <c r="AF273" s="43"/>
      <c r="AG273" s="43"/>
      <c r="AK273" s="129"/>
    </row>
    <row r="274" spans="1:37" s="37" customFormat="1" x14ac:dyDescent="0.3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110"/>
      <c r="AD274" s="43"/>
      <c r="AE274" s="43"/>
      <c r="AF274" s="43"/>
      <c r="AG274" s="43"/>
      <c r="AK274" s="129"/>
    </row>
    <row r="275" spans="1:37" s="37" customFormat="1" ht="16.2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105"/>
      <c r="AD275" s="38"/>
      <c r="AE275" s="38"/>
      <c r="AF275" s="38"/>
      <c r="AG275" s="38"/>
      <c r="AK275" s="129"/>
    </row>
    <row r="276" spans="1:37" s="37" customFormat="1" x14ac:dyDescent="0.3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0"/>
      <c r="U276" s="40"/>
      <c r="V276" s="40"/>
      <c r="W276" s="40"/>
      <c r="X276" s="40"/>
      <c r="Y276" s="40"/>
      <c r="Z276" s="40"/>
      <c r="AA276" s="40"/>
      <c r="AB276" s="40"/>
      <c r="AC276" s="106"/>
      <c r="AD276" s="40"/>
      <c r="AE276" s="40"/>
      <c r="AF276" s="40"/>
      <c r="AG276" s="40"/>
      <c r="AK276" s="129"/>
    </row>
    <row r="277" spans="1:37" s="37" customFormat="1" x14ac:dyDescent="0.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0"/>
      <c r="U277" s="40"/>
      <c r="V277" s="40"/>
      <c r="W277" s="40"/>
      <c r="X277" s="40"/>
      <c r="Y277" s="40"/>
      <c r="Z277" s="40"/>
      <c r="AA277" s="40"/>
      <c r="AB277" s="40"/>
      <c r="AC277" s="106"/>
      <c r="AD277" s="40"/>
      <c r="AE277" s="40"/>
      <c r="AF277" s="40"/>
      <c r="AG277" s="40"/>
      <c r="AK277" s="129"/>
    </row>
    <row r="278" spans="1:37" s="37" customFormat="1" x14ac:dyDescent="0.3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107"/>
      <c r="AD278" s="41"/>
      <c r="AE278" s="41"/>
      <c r="AF278" s="41"/>
      <c r="AG278" s="41"/>
      <c r="AK278" s="129"/>
    </row>
    <row r="279" spans="1:37" s="37" customFormat="1" x14ac:dyDescent="0.3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11"/>
      <c r="W279" s="11"/>
      <c r="X279" s="11"/>
      <c r="Y279" s="11"/>
      <c r="Z279" s="11"/>
      <c r="AA279" s="400"/>
      <c r="AB279" s="400"/>
      <c r="AC279" s="400"/>
      <c r="AD279" s="400"/>
      <c r="AE279" s="400"/>
      <c r="AF279" s="400"/>
      <c r="AG279" s="400"/>
      <c r="AK279" s="129"/>
    </row>
    <row r="280" spans="1:37" s="37" customFormat="1" x14ac:dyDescent="0.3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11"/>
      <c r="W280" s="11"/>
      <c r="X280" s="11"/>
      <c r="Y280" s="11"/>
      <c r="Z280" s="11"/>
      <c r="AA280" s="400"/>
      <c r="AB280" s="400"/>
      <c r="AC280" s="400"/>
      <c r="AD280" s="400"/>
      <c r="AE280" s="400"/>
      <c r="AF280" s="400"/>
      <c r="AG280" s="400"/>
      <c r="AK280" s="129"/>
    </row>
    <row r="281" spans="1:37" s="37" customFormat="1" x14ac:dyDescent="0.3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11"/>
      <c r="W281" s="11"/>
      <c r="X281" s="11"/>
      <c r="Y281" s="11"/>
      <c r="Z281" s="11"/>
      <c r="AA281" s="400"/>
      <c r="AB281" s="400"/>
      <c r="AC281" s="400"/>
      <c r="AD281" s="400"/>
      <c r="AE281" s="400"/>
      <c r="AF281" s="400"/>
      <c r="AG281" s="400"/>
      <c r="AK281" s="129"/>
    </row>
    <row r="282" spans="1:37" s="37" customFormat="1" x14ac:dyDescent="0.3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11"/>
      <c r="W282" s="11"/>
      <c r="X282" s="11"/>
      <c r="Y282" s="11"/>
      <c r="Z282" s="11"/>
      <c r="AA282" s="400"/>
      <c r="AB282" s="400"/>
      <c r="AC282" s="400"/>
      <c r="AD282" s="400"/>
      <c r="AE282" s="400"/>
      <c r="AF282" s="400"/>
      <c r="AG282" s="400"/>
      <c r="AK282" s="129"/>
    </row>
    <row r="283" spans="1:37" s="37" customFormat="1" x14ac:dyDescent="0.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107"/>
      <c r="AD283" s="41"/>
      <c r="AE283" s="41"/>
      <c r="AF283" s="41"/>
      <c r="AG283" s="41"/>
      <c r="AK283" s="129"/>
    </row>
    <row r="284" spans="1:37" s="37" customFormat="1" x14ac:dyDescent="0.3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110"/>
      <c r="AD284" s="43"/>
      <c r="AE284" s="43"/>
      <c r="AF284" s="43"/>
      <c r="AG284" s="43"/>
      <c r="AK284" s="129"/>
    </row>
    <row r="285" spans="1:37" s="37" customFormat="1" ht="16.2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105"/>
      <c r="AD285" s="38"/>
      <c r="AE285" s="38"/>
      <c r="AF285" s="38"/>
      <c r="AG285" s="38"/>
      <c r="AK285" s="129"/>
    </row>
    <row r="286" spans="1:37" s="37" customFormat="1" x14ac:dyDescent="0.3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0"/>
      <c r="U286" s="40"/>
      <c r="V286" s="40"/>
      <c r="W286" s="40"/>
      <c r="X286" s="40"/>
      <c r="Y286" s="40"/>
      <c r="Z286" s="40"/>
      <c r="AA286" s="40"/>
      <c r="AB286" s="40"/>
      <c r="AC286" s="106"/>
      <c r="AD286" s="40"/>
      <c r="AE286" s="40"/>
      <c r="AF286" s="40"/>
      <c r="AG286" s="40"/>
      <c r="AK286" s="129"/>
    </row>
    <row r="287" spans="1:37" s="37" customFormat="1" x14ac:dyDescent="0.3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0"/>
      <c r="U287" s="40"/>
      <c r="V287" s="40"/>
      <c r="W287" s="40"/>
      <c r="X287" s="40"/>
      <c r="Y287" s="40"/>
      <c r="Z287" s="40"/>
      <c r="AA287" s="40"/>
      <c r="AB287" s="40"/>
      <c r="AC287" s="106"/>
      <c r="AD287" s="40"/>
      <c r="AE287" s="40"/>
      <c r="AF287" s="40"/>
      <c r="AG287" s="40"/>
      <c r="AK287" s="129"/>
    </row>
    <row r="288" spans="1:37" s="37" customFormat="1" x14ac:dyDescent="0.3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107"/>
      <c r="AD288" s="41"/>
      <c r="AE288" s="41"/>
      <c r="AF288" s="41"/>
      <c r="AG288" s="41"/>
      <c r="AK288" s="129"/>
    </row>
    <row r="289" spans="1:37" s="37" customForma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11"/>
      <c r="W289" s="11"/>
      <c r="X289" s="11"/>
      <c r="Y289" s="11"/>
      <c r="Z289" s="11"/>
      <c r="AA289" s="400"/>
      <c r="AB289" s="400"/>
      <c r="AC289" s="400"/>
      <c r="AD289" s="400"/>
      <c r="AE289" s="400"/>
      <c r="AF289" s="400"/>
      <c r="AG289" s="400"/>
      <c r="AK289" s="129"/>
    </row>
    <row r="290" spans="1:37" s="37" customFormat="1" x14ac:dyDescent="0.3">
      <c r="A290" s="43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109"/>
      <c r="AD290" s="42"/>
      <c r="AE290" s="42"/>
      <c r="AF290" s="42"/>
      <c r="AG290" s="42"/>
      <c r="AK290" s="129"/>
    </row>
    <row r="291" spans="1:37" s="37" customFormat="1" x14ac:dyDescent="0.3">
      <c r="A291" s="43"/>
      <c r="B291" s="4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4"/>
      <c r="W291" s="44"/>
      <c r="X291" s="44"/>
      <c r="Y291" s="44"/>
      <c r="Z291" s="44"/>
      <c r="AA291" s="400"/>
      <c r="AB291" s="400"/>
      <c r="AC291" s="400"/>
      <c r="AD291" s="400"/>
      <c r="AE291" s="400"/>
      <c r="AF291" s="400"/>
      <c r="AG291" s="400"/>
      <c r="AK291" s="129"/>
    </row>
    <row r="292" spans="1:37" s="37" customFormat="1" x14ac:dyDescent="0.3">
      <c r="A292" s="43"/>
      <c r="B292" s="4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4"/>
      <c r="W292" s="44"/>
      <c r="X292" s="44"/>
      <c r="Y292" s="44"/>
      <c r="Z292" s="44"/>
      <c r="AA292" s="400"/>
      <c r="AB292" s="400"/>
      <c r="AC292" s="400"/>
      <c r="AD292" s="400"/>
      <c r="AE292" s="400"/>
      <c r="AF292" s="400"/>
      <c r="AG292" s="400"/>
      <c r="AK292" s="129"/>
    </row>
    <row r="293" spans="1:37" s="37" customFormat="1" x14ac:dyDescent="0.3">
      <c r="A293" s="43"/>
      <c r="B293" s="4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4"/>
      <c r="W293" s="44"/>
      <c r="X293" s="44"/>
      <c r="Y293" s="44"/>
      <c r="Z293" s="44"/>
      <c r="AA293" s="400"/>
      <c r="AB293" s="400"/>
      <c r="AC293" s="400"/>
      <c r="AD293" s="400"/>
      <c r="AE293" s="400"/>
      <c r="AF293" s="400"/>
      <c r="AG293" s="400"/>
      <c r="AK293" s="129"/>
    </row>
    <row r="294" spans="1:37" s="37" customFormat="1" x14ac:dyDescent="0.3">
      <c r="A294" s="43"/>
      <c r="B294" s="4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4"/>
      <c r="W294" s="44"/>
      <c r="X294" s="44"/>
      <c r="Y294" s="44"/>
      <c r="Z294" s="44"/>
      <c r="AA294" s="400"/>
      <c r="AB294" s="400"/>
      <c r="AC294" s="400"/>
      <c r="AD294" s="400"/>
      <c r="AE294" s="400"/>
      <c r="AF294" s="400"/>
      <c r="AG294" s="400"/>
      <c r="AK294" s="129"/>
    </row>
    <row r="295" spans="1:37" s="37" customFormat="1" x14ac:dyDescent="0.3">
      <c r="A295" s="43"/>
      <c r="B295" s="4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4"/>
      <c r="W295" s="44"/>
      <c r="X295" s="44"/>
      <c r="Y295" s="44"/>
      <c r="Z295" s="44"/>
      <c r="AA295" s="400"/>
      <c r="AB295" s="400"/>
      <c r="AC295" s="400"/>
      <c r="AD295" s="400"/>
      <c r="AE295" s="400"/>
      <c r="AF295" s="400"/>
      <c r="AG295" s="400"/>
      <c r="AK295" s="129"/>
    </row>
    <row r="296" spans="1:37" s="37" customForma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11"/>
      <c r="W296" s="11"/>
      <c r="X296" s="11"/>
      <c r="Y296" s="11"/>
      <c r="Z296" s="11"/>
      <c r="AA296" s="400"/>
      <c r="AB296" s="400"/>
      <c r="AC296" s="400"/>
      <c r="AD296" s="400"/>
      <c r="AE296" s="400"/>
      <c r="AF296" s="400"/>
      <c r="AG296" s="400"/>
      <c r="AK296" s="129"/>
    </row>
    <row r="297" spans="1:37" s="37" customFormat="1" x14ac:dyDescent="0.3">
      <c r="A297" s="43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109"/>
      <c r="AD297" s="42"/>
      <c r="AE297" s="42"/>
      <c r="AF297" s="42"/>
      <c r="AG297" s="42"/>
      <c r="AK297" s="129"/>
    </row>
    <row r="298" spans="1:37" s="37" customFormat="1" x14ac:dyDescent="0.3">
      <c r="A298" s="43"/>
      <c r="B298" s="4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4"/>
      <c r="W298" s="44"/>
      <c r="X298" s="44"/>
      <c r="Y298" s="44"/>
      <c r="Z298" s="44"/>
      <c r="AA298" s="400"/>
      <c r="AB298" s="400"/>
      <c r="AC298" s="400"/>
      <c r="AD298" s="400"/>
      <c r="AE298" s="400"/>
      <c r="AF298" s="400"/>
      <c r="AG298" s="400"/>
      <c r="AK298" s="129"/>
    </row>
    <row r="299" spans="1:37" s="37" customFormat="1" x14ac:dyDescent="0.3">
      <c r="A299" s="43"/>
      <c r="B299" s="4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4"/>
      <c r="W299" s="44"/>
      <c r="X299" s="44"/>
      <c r="Y299" s="44"/>
      <c r="Z299" s="44"/>
      <c r="AA299" s="400"/>
      <c r="AB299" s="400"/>
      <c r="AC299" s="400"/>
      <c r="AD299" s="400"/>
      <c r="AE299" s="400"/>
      <c r="AF299" s="400"/>
      <c r="AG299" s="400"/>
      <c r="AK299" s="129"/>
    </row>
    <row r="300" spans="1:37" s="37" customForma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11"/>
      <c r="W300" s="11"/>
      <c r="X300" s="11"/>
      <c r="Y300" s="11"/>
      <c r="Z300" s="11"/>
      <c r="AA300" s="400"/>
      <c r="AB300" s="400"/>
      <c r="AC300" s="400"/>
      <c r="AD300" s="400"/>
      <c r="AE300" s="400"/>
      <c r="AF300" s="400"/>
      <c r="AG300" s="400"/>
      <c r="AK300" s="129"/>
    </row>
    <row r="301" spans="1:37" s="37" customFormat="1" x14ac:dyDescent="0.3">
      <c r="A301" s="43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109"/>
      <c r="AD301" s="42"/>
      <c r="AE301" s="42"/>
      <c r="AF301" s="42"/>
      <c r="AG301" s="42"/>
      <c r="AK301" s="129"/>
    </row>
    <row r="302" spans="1:37" s="37" customFormat="1" x14ac:dyDescent="0.3">
      <c r="A302" s="43"/>
      <c r="B302" s="4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4"/>
      <c r="W302" s="44"/>
      <c r="X302" s="44"/>
      <c r="Y302" s="44"/>
      <c r="Z302" s="44"/>
      <c r="AA302" s="400"/>
      <c r="AB302" s="400"/>
      <c r="AC302" s="400"/>
      <c r="AD302" s="400"/>
      <c r="AE302" s="400"/>
      <c r="AF302" s="400"/>
      <c r="AG302" s="400"/>
      <c r="AK302" s="129"/>
    </row>
    <row r="303" spans="1:37" s="37" customFormat="1" x14ac:dyDescent="0.3">
      <c r="A303" s="43"/>
      <c r="B303" s="4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4"/>
      <c r="W303" s="44"/>
      <c r="X303" s="44"/>
      <c r="Y303" s="44"/>
      <c r="Z303" s="44"/>
      <c r="AA303" s="400"/>
      <c r="AB303" s="400"/>
      <c r="AC303" s="400"/>
      <c r="AD303" s="400"/>
      <c r="AE303" s="400"/>
      <c r="AF303" s="400"/>
      <c r="AG303" s="400"/>
      <c r="AK303" s="129"/>
    </row>
    <row r="304" spans="1:37" s="37" customFormat="1" x14ac:dyDescent="0.3">
      <c r="A304" s="43"/>
      <c r="B304" s="4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4"/>
      <c r="W304" s="44"/>
      <c r="X304" s="44"/>
      <c r="Y304" s="44"/>
      <c r="Z304" s="44"/>
      <c r="AA304" s="400"/>
      <c r="AB304" s="400"/>
      <c r="AC304" s="400"/>
      <c r="AD304" s="400"/>
      <c r="AE304" s="400"/>
      <c r="AF304" s="400"/>
      <c r="AG304" s="400"/>
      <c r="AK304" s="129"/>
    </row>
    <row r="305" spans="1:37" s="37" customFormat="1" x14ac:dyDescent="0.3">
      <c r="A305" s="43"/>
      <c r="B305" s="4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4"/>
      <c r="W305" s="44"/>
      <c r="X305" s="44"/>
      <c r="Y305" s="44"/>
      <c r="Z305" s="44"/>
      <c r="AA305" s="400"/>
      <c r="AB305" s="400"/>
      <c r="AC305" s="400"/>
      <c r="AD305" s="400"/>
      <c r="AE305" s="400"/>
      <c r="AF305" s="400"/>
      <c r="AG305" s="400"/>
      <c r="AK305" s="129"/>
    </row>
    <row r="306" spans="1:37" s="37" customFormat="1" x14ac:dyDescent="0.3">
      <c r="A306" s="43"/>
      <c r="B306" s="4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4"/>
      <c r="W306" s="44"/>
      <c r="X306" s="44"/>
      <c r="Y306" s="44"/>
      <c r="Z306" s="44"/>
      <c r="AA306" s="400"/>
      <c r="AB306" s="400"/>
      <c r="AC306" s="400"/>
      <c r="AD306" s="400"/>
      <c r="AE306" s="400"/>
      <c r="AF306" s="400"/>
      <c r="AG306" s="400"/>
      <c r="AK306" s="129"/>
    </row>
    <row r="307" spans="1:37" s="37" customForma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11"/>
      <c r="W307" s="11"/>
      <c r="X307" s="11"/>
      <c r="Y307" s="11"/>
      <c r="Z307" s="11"/>
      <c r="AA307" s="400"/>
      <c r="AB307" s="400"/>
      <c r="AC307" s="400"/>
      <c r="AD307" s="400"/>
      <c r="AE307" s="400"/>
      <c r="AF307" s="400"/>
      <c r="AG307" s="400"/>
      <c r="AK307" s="129"/>
    </row>
    <row r="308" spans="1:37" s="37" customFormat="1" x14ac:dyDescent="0.3">
      <c r="A308" s="43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109"/>
      <c r="AD308" s="42"/>
      <c r="AE308" s="42"/>
      <c r="AF308" s="42"/>
      <c r="AG308" s="42"/>
      <c r="AK308" s="129"/>
    </row>
    <row r="309" spans="1:37" s="37" customFormat="1" x14ac:dyDescent="0.3">
      <c r="A309" s="43"/>
      <c r="B309" s="4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4"/>
      <c r="W309" s="44"/>
      <c r="X309" s="44"/>
      <c r="Y309" s="44"/>
      <c r="Z309" s="44"/>
      <c r="AA309" s="400"/>
      <c r="AB309" s="400"/>
      <c r="AC309" s="400"/>
      <c r="AD309" s="400"/>
      <c r="AE309" s="400"/>
      <c r="AF309" s="400"/>
      <c r="AG309" s="400"/>
      <c r="AK309" s="129"/>
    </row>
    <row r="310" spans="1:37" s="37" customFormat="1" x14ac:dyDescent="0.3">
      <c r="A310" s="43"/>
      <c r="B310" s="4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4"/>
      <c r="W310" s="44"/>
      <c r="X310" s="44"/>
      <c r="Y310" s="44"/>
      <c r="Z310" s="44"/>
      <c r="AA310" s="400"/>
      <c r="AB310" s="400"/>
      <c r="AC310" s="400"/>
      <c r="AD310" s="400"/>
      <c r="AE310" s="400"/>
      <c r="AF310" s="400"/>
      <c r="AG310" s="400"/>
      <c r="AK310" s="129"/>
    </row>
    <row r="311" spans="1:37" s="37" customFormat="1" x14ac:dyDescent="0.3">
      <c r="A311" s="43"/>
      <c r="B311" s="4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4"/>
      <c r="W311" s="44"/>
      <c r="X311" s="44"/>
      <c r="Y311" s="44"/>
      <c r="Z311" s="44"/>
      <c r="AA311" s="400"/>
      <c r="AB311" s="400"/>
      <c r="AC311" s="400"/>
      <c r="AD311" s="400"/>
      <c r="AE311" s="400"/>
      <c r="AF311" s="400"/>
      <c r="AG311" s="400"/>
      <c r="AK311" s="129"/>
    </row>
    <row r="312" spans="1:37" s="37" customFormat="1" x14ac:dyDescent="0.3">
      <c r="A312" s="43"/>
      <c r="B312" s="4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4"/>
      <c r="W312" s="44"/>
      <c r="X312" s="44"/>
      <c r="Y312" s="44"/>
      <c r="Z312" s="44"/>
      <c r="AA312" s="400"/>
      <c r="AB312" s="400"/>
      <c r="AC312" s="400"/>
      <c r="AD312" s="400"/>
      <c r="AE312" s="400"/>
      <c r="AF312" s="400"/>
      <c r="AG312" s="400"/>
      <c r="AK312" s="129"/>
    </row>
    <row r="313" spans="1:37" s="37" customForma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11"/>
      <c r="W313" s="11"/>
      <c r="X313" s="11"/>
      <c r="Y313" s="11"/>
      <c r="Z313" s="11"/>
      <c r="AA313" s="400"/>
      <c r="AB313" s="400"/>
      <c r="AC313" s="400"/>
      <c r="AD313" s="400"/>
      <c r="AE313" s="400"/>
      <c r="AF313" s="400"/>
      <c r="AG313" s="400"/>
      <c r="AK313" s="129"/>
    </row>
    <row r="314" spans="1:37" s="37" customFormat="1" x14ac:dyDescent="0.3">
      <c r="A314" s="43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109"/>
      <c r="AD314" s="42"/>
      <c r="AE314" s="42"/>
      <c r="AF314" s="42"/>
      <c r="AG314" s="42"/>
      <c r="AK314" s="129"/>
    </row>
    <row r="315" spans="1:37" s="37" customFormat="1" x14ac:dyDescent="0.3">
      <c r="A315" s="43"/>
      <c r="B315" s="4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4"/>
      <c r="W315" s="44"/>
      <c r="X315" s="44"/>
      <c r="Y315" s="44"/>
      <c r="Z315" s="44"/>
      <c r="AA315" s="400"/>
      <c r="AB315" s="400"/>
      <c r="AC315" s="400"/>
      <c r="AD315" s="400"/>
      <c r="AE315" s="400"/>
      <c r="AF315" s="400"/>
      <c r="AG315" s="400"/>
      <c r="AK315" s="129"/>
    </row>
    <row r="316" spans="1:37" s="37" customFormat="1" x14ac:dyDescent="0.3">
      <c r="A316" s="43"/>
      <c r="B316" s="4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4"/>
      <c r="W316" s="44"/>
      <c r="X316" s="44"/>
      <c r="Y316" s="44"/>
      <c r="Z316" s="44"/>
      <c r="AA316" s="400"/>
      <c r="AB316" s="400"/>
      <c r="AC316" s="400"/>
      <c r="AD316" s="400"/>
      <c r="AE316" s="400"/>
      <c r="AF316" s="400"/>
      <c r="AG316" s="400"/>
      <c r="AK316" s="129"/>
    </row>
    <row r="317" spans="1:37" s="37" customFormat="1" x14ac:dyDescent="0.3">
      <c r="A317" s="43"/>
      <c r="B317" s="4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4"/>
      <c r="W317" s="44"/>
      <c r="X317" s="44"/>
      <c r="Y317" s="44"/>
      <c r="Z317" s="44"/>
      <c r="AA317" s="400"/>
      <c r="AB317" s="400"/>
      <c r="AC317" s="400"/>
      <c r="AD317" s="400"/>
      <c r="AE317" s="400"/>
      <c r="AF317" s="400"/>
      <c r="AG317" s="400"/>
      <c r="AK317" s="129"/>
    </row>
    <row r="318" spans="1:37" s="37" customFormat="1" x14ac:dyDescent="0.3">
      <c r="A318" s="43"/>
      <c r="B318" s="4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4"/>
      <c r="W318" s="44"/>
      <c r="X318" s="44"/>
      <c r="Y318" s="44"/>
      <c r="Z318" s="44"/>
      <c r="AA318" s="400"/>
      <c r="AB318" s="400"/>
      <c r="AC318" s="400"/>
      <c r="AD318" s="400"/>
      <c r="AE318" s="400"/>
      <c r="AF318" s="400"/>
      <c r="AG318" s="400"/>
      <c r="AK318" s="129"/>
    </row>
    <row r="319" spans="1:37" s="37" customFormat="1" x14ac:dyDescent="0.3">
      <c r="A319" s="43"/>
      <c r="B319" s="4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4"/>
      <c r="W319" s="44"/>
      <c r="X319" s="44"/>
      <c r="Y319" s="44"/>
      <c r="Z319" s="44"/>
      <c r="AA319" s="400"/>
      <c r="AB319" s="400"/>
      <c r="AC319" s="400"/>
      <c r="AD319" s="400"/>
      <c r="AE319" s="400"/>
      <c r="AF319" s="400"/>
      <c r="AG319" s="400"/>
      <c r="AK319" s="129"/>
    </row>
    <row r="320" spans="1:37" s="37" customFormat="1" x14ac:dyDescent="0.3">
      <c r="A320" s="43"/>
      <c r="B320" s="4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4"/>
      <c r="W320" s="44"/>
      <c r="X320" s="44"/>
      <c r="Y320" s="44"/>
      <c r="Z320" s="44"/>
      <c r="AA320" s="400"/>
      <c r="AB320" s="400"/>
      <c r="AC320" s="400"/>
      <c r="AD320" s="400"/>
      <c r="AE320" s="400"/>
      <c r="AF320" s="400"/>
      <c r="AG320" s="400"/>
      <c r="AK320" s="129"/>
    </row>
    <row r="321" spans="1:37" s="37" customFormat="1" x14ac:dyDescent="0.3">
      <c r="A321" s="43"/>
      <c r="B321" s="4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4"/>
      <c r="W321" s="44"/>
      <c r="X321" s="44"/>
      <c r="Y321" s="44"/>
      <c r="Z321" s="44"/>
      <c r="AA321" s="400"/>
      <c r="AB321" s="400"/>
      <c r="AC321" s="400"/>
      <c r="AD321" s="400"/>
      <c r="AE321" s="400"/>
      <c r="AF321" s="400"/>
      <c r="AG321" s="400"/>
      <c r="AK321" s="129"/>
    </row>
    <row r="322" spans="1:37" s="37" customFormat="1" x14ac:dyDescent="0.3">
      <c r="A322" s="43"/>
      <c r="B322" s="4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4"/>
      <c r="W322" s="44"/>
      <c r="X322" s="44"/>
      <c r="Y322" s="44"/>
      <c r="Z322" s="44"/>
      <c r="AA322" s="400"/>
      <c r="AB322" s="400"/>
      <c r="AC322" s="400"/>
      <c r="AD322" s="400"/>
      <c r="AE322" s="400"/>
      <c r="AF322" s="400"/>
      <c r="AG322" s="400"/>
      <c r="AK322" s="129"/>
    </row>
    <row r="323" spans="1:37" s="37" customForma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11"/>
      <c r="W323" s="11"/>
      <c r="X323" s="11"/>
      <c r="Y323" s="11"/>
      <c r="Z323" s="11"/>
      <c r="AA323" s="400"/>
      <c r="AB323" s="400"/>
      <c r="AC323" s="400"/>
      <c r="AD323" s="400"/>
      <c r="AE323" s="400"/>
      <c r="AF323" s="400"/>
      <c r="AG323" s="400"/>
      <c r="AK323" s="129"/>
    </row>
    <row r="324" spans="1:37" s="37" customFormat="1" x14ac:dyDescent="0.3">
      <c r="A324" s="43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109"/>
      <c r="AD324" s="42"/>
      <c r="AE324" s="42"/>
      <c r="AF324" s="42"/>
      <c r="AG324" s="42"/>
      <c r="AK324" s="129"/>
    </row>
    <row r="325" spans="1:37" s="37" customFormat="1" x14ac:dyDescent="0.3">
      <c r="A325" s="43"/>
      <c r="B325" s="4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4"/>
      <c r="W325" s="44"/>
      <c r="X325" s="44"/>
      <c r="Y325" s="44"/>
      <c r="Z325" s="44"/>
      <c r="AA325" s="400"/>
      <c r="AB325" s="400"/>
      <c r="AC325" s="400"/>
      <c r="AD325" s="400"/>
      <c r="AE325" s="400"/>
      <c r="AF325" s="400"/>
      <c r="AG325" s="400"/>
      <c r="AK325" s="129"/>
    </row>
    <row r="326" spans="1:37" s="37" customFormat="1" x14ac:dyDescent="0.3">
      <c r="A326" s="43"/>
      <c r="B326" s="4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4"/>
      <c r="W326" s="44"/>
      <c r="X326" s="44"/>
      <c r="Y326" s="44"/>
      <c r="Z326" s="44"/>
      <c r="AA326" s="400"/>
      <c r="AB326" s="400"/>
      <c r="AC326" s="400"/>
      <c r="AD326" s="400"/>
      <c r="AE326" s="400"/>
      <c r="AF326" s="400"/>
      <c r="AG326" s="400"/>
      <c r="AK326" s="129"/>
    </row>
    <row r="327" spans="1:37" s="37" customFormat="1" x14ac:dyDescent="0.3">
      <c r="A327" s="43"/>
      <c r="B327" s="4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4"/>
      <c r="W327" s="44"/>
      <c r="X327" s="44"/>
      <c r="Y327" s="44"/>
      <c r="Z327" s="44"/>
      <c r="AA327" s="400"/>
      <c r="AB327" s="400"/>
      <c r="AC327" s="400"/>
      <c r="AD327" s="400"/>
      <c r="AE327" s="400"/>
      <c r="AF327" s="400"/>
      <c r="AG327" s="400"/>
      <c r="AK327" s="129"/>
    </row>
    <row r="328" spans="1:37" s="37" customForma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11"/>
      <c r="W328" s="11"/>
      <c r="X328" s="11"/>
      <c r="Y328" s="11"/>
      <c r="Z328" s="11"/>
      <c r="AA328" s="400"/>
      <c r="AB328" s="400"/>
      <c r="AC328" s="400"/>
      <c r="AD328" s="400"/>
      <c r="AE328" s="400"/>
      <c r="AF328" s="400"/>
      <c r="AG328" s="400"/>
      <c r="AK328" s="129"/>
    </row>
    <row r="329" spans="1:37" s="37" customFormat="1" x14ac:dyDescent="0.3">
      <c r="A329" s="43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109"/>
      <c r="AD329" s="42"/>
      <c r="AE329" s="42"/>
      <c r="AF329" s="42"/>
      <c r="AG329" s="42"/>
      <c r="AK329" s="129"/>
    </row>
    <row r="330" spans="1:37" s="37" customFormat="1" x14ac:dyDescent="0.3">
      <c r="A330" s="43"/>
      <c r="B330" s="4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4"/>
      <c r="W330" s="44"/>
      <c r="X330" s="44"/>
      <c r="Y330" s="44"/>
      <c r="Z330" s="44"/>
      <c r="AA330" s="400"/>
      <c r="AB330" s="400"/>
      <c r="AC330" s="400"/>
      <c r="AD330" s="400"/>
      <c r="AE330" s="400"/>
      <c r="AF330" s="400"/>
      <c r="AG330" s="400"/>
      <c r="AK330" s="129"/>
    </row>
    <row r="331" spans="1:37" s="37" customFormat="1" x14ac:dyDescent="0.3">
      <c r="A331" s="43"/>
      <c r="B331" s="4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4"/>
      <c r="W331" s="44"/>
      <c r="X331" s="44"/>
      <c r="Y331" s="44"/>
      <c r="Z331" s="44"/>
      <c r="AA331" s="400"/>
      <c r="AB331" s="400"/>
      <c r="AC331" s="400"/>
      <c r="AD331" s="400"/>
      <c r="AE331" s="400"/>
      <c r="AF331" s="400"/>
      <c r="AG331" s="400"/>
      <c r="AK331" s="129"/>
    </row>
    <row r="332" spans="1:37" s="37" customFormat="1" x14ac:dyDescent="0.3">
      <c r="A332" s="43"/>
      <c r="B332" s="4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4"/>
      <c r="W332" s="44"/>
      <c r="X332" s="44"/>
      <c r="Y332" s="44"/>
      <c r="Z332" s="44"/>
      <c r="AA332" s="400"/>
      <c r="AB332" s="400"/>
      <c r="AC332" s="400"/>
      <c r="AD332" s="400"/>
      <c r="AE332" s="400"/>
      <c r="AF332" s="400"/>
      <c r="AG332" s="400"/>
      <c r="AK332" s="129"/>
    </row>
    <row r="333" spans="1:37" s="37" customFormat="1" x14ac:dyDescent="0.3">
      <c r="A333" s="43"/>
      <c r="B333" s="4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4"/>
      <c r="W333" s="44"/>
      <c r="X333" s="44"/>
      <c r="Y333" s="44"/>
      <c r="Z333" s="44"/>
      <c r="AA333" s="400"/>
      <c r="AB333" s="400"/>
      <c r="AC333" s="400"/>
      <c r="AD333" s="400"/>
      <c r="AE333" s="400"/>
      <c r="AF333" s="400"/>
      <c r="AG333" s="400"/>
      <c r="AK333" s="129"/>
    </row>
    <row r="334" spans="1:37" s="37" customFormat="1" x14ac:dyDescent="0.3">
      <c r="A334" s="43"/>
      <c r="B334" s="4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4"/>
      <c r="W334" s="44"/>
      <c r="X334" s="44"/>
      <c r="Y334" s="44"/>
      <c r="Z334" s="44"/>
      <c r="AA334" s="400"/>
      <c r="AB334" s="400"/>
      <c r="AC334" s="400"/>
      <c r="AD334" s="400"/>
      <c r="AE334" s="400"/>
      <c r="AF334" s="400"/>
      <c r="AG334" s="400"/>
      <c r="AK334" s="129"/>
    </row>
    <row r="335" spans="1:37" s="37" customFormat="1" x14ac:dyDescent="0.3">
      <c r="A335" s="43"/>
      <c r="B335" s="4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4"/>
      <c r="W335" s="44"/>
      <c r="X335" s="44"/>
      <c r="Y335" s="44"/>
      <c r="Z335" s="44"/>
      <c r="AA335" s="400"/>
      <c r="AB335" s="400"/>
      <c r="AC335" s="400"/>
      <c r="AD335" s="400"/>
      <c r="AE335" s="400"/>
      <c r="AF335" s="400"/>
      <c r="AG335" s="400"/>
      <c r="AK335" s="129"/>
    </row>
    <row r="336" spans="1:37" s="37" customFormat="1" x14ac:dyDescent="0.3">
      <c r="A336" s="43"/>
      <c r="B336" s="4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4"/>
      <c r="W336" s="44"/>
      <c r="X336" s="44"/>
      <c r="Y336" s="44"/>
      <c r="Z336" s="44"/>
      <c r="AA336" s="400"/>
      <c r="AB336" s="400"/>
      <c r="AC336" s="400"/>
      <c r="AD336" s="400"/>
      <c r="AE336" s="400"/>
      <c r="AF336" s="400"/>
      <c r="AG336" s="400"/>
      <c r="AK336" s="129"/>
    </row>
    <row r="337" spans="1:37" s="37" customFormat="1" x14ac:dyDescent="0.3">
      <c r="A337" s="43"/>
      <c r="B337" s="4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4"/>
      <c r="W337" s="44"/>
      <c r="X337" s="44"/>
      <c r="Y337" s="44"/>
      <c r="Z337" s="44"/>
      <c r="AA337" s="400"/>
      <c r="AB337" s="400"/>
      <c r="AC337" s="400"/>
      <c r="AD337" s="400"/>
      <c r="AE337" s="400"/>
      <c r="AF337" s="400"/>
      <c r="AG337" s="400"/>
      <c r="AK337" s="129"/>
    </row>
    <row r="338" spans="1:37" s="37" customForma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11"/>
      <c r="W338" s="11"/>
      <c r="X338" s="11"/>
      <c r="Y338" s="11"/>
      <c r="Z338" s="11"/>
      <c r="AA338" s="400"/>
      <c r="AB338" s="400"/>
      <c r="AC338" s="400"/>
      <c r="AD338" s="400"/>
      <c r="AE338" s="400"/>
      <c r="AF338" s="400"/>
      <c r="AG338" s="400"/>
      <c r="AK338" s="129"/>
    </row>
    <row r="339" spans="1:37" s="37" customFormat="1" x14ac:dyDescent="0.3">
      <c r="A339" s="43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109"/>
      <c r="AD339" s="42"/>
      <c r="AE339" s="42"/>
      <c r="AF339" s="42"/>
      <c r="AG339" s="42"/>
      <c r="AK339" s="129"/>
    </row>
    <row r="340" spans="1:37" s="37" customFormat="1" x14ac:dyDescent="0.3">
      <c r="A340" s="43"/>
      <c r="B340" s="4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4"/>
      <c r="W340" s="44"/>
      <c r="X340" s="44"/>
      <c r="Y340" s="44"/>
      <c r="Z340" s="44"/>
      <c r="AA340" s="400"/>
      <c r="AB340" s="400"/>
      <c r="AC340" s="400"/>
      <c r="AD340" s="400"/>
      <c r="AE340" s="400"/>
      <c r="AF340" s="400"/>
      <c r="AG340" s="400"/>
      <c r="AK340" s="129"/>
    </row>
    <row r="341" spans="1:37" s="37" customFormat="1" x14ac:dyDescent="0.3">
      <c r="A341" s="43"/>
      <c r="B341" s="4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4"/>
      <c r="W341" s="44"/>
      <c r="X341" s="44"/>
      <c r="Y341" s="44"/>
      <c r="Z341" s="44"/>
      <c r="AA341" s="400"/>
      <c r="AB341" s="400"/>
      <c r="AC341" s="400"/>
      <c r="AD341" s="400"/>
      <c r="AE341" s="400"/>
      <c r="AF341" s="400"/>
      <c r="AG341" s="400"/>
      <c r="AK341" s="129"/>
    </row>
    <row r="342" spans="1:37" s="37" customFormat="1" x14ac:dyDescent="0.3">
      <c r="A342" s="43"/>
      <c r="B342" s="4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4"/>
      <c r="W342" s="44"/>
      <c r="X342" s="44"/>
      <c r="Y342" s="44"/>
      <c r="Z342" s="44"/>
      <c r="AA342" s="400"/>
      <c r="AB342" s="400"/>
      <c r="AC342" s="400"/>
      <c r="AD342" s="400"/>
      <c r="AE342" s="400"/>
      <c r="AF342" s="400"/>
      <c r="AG342" s="400"/>
      <c r="AK342" s="129"/>
    </row>
    <row r="343" spans="1:37" s="37" customFormat="1" x14ac:dyDescent="0.3">
      <c r="A343" s="43"/>
      <c r="B343" s="4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4"/>
      <c r="W343" s="44"/>
      <c r="X343" s="44"/>
      <c r="Y343" s="44"/>
      <c r="Z343" s="44"/>
      <c r="AA343" s="400"/>
      <c r="AB343" s="400"/>
      <c r="AC343" s="400"/>
      <c r="AD343" s="400"/>
      <c r="AE343" s="400"/>
      <c r="AF343" s="400"/>
      <c r="AG343" s="400"/>
      <c r="AK343" s="129"/>
    </row>
    <row r="344" spans="1:37" s="37" customFormat="1" x14ac:dyDescent="0.3">
      <c r="A344" s="43"/>
      <c r="B344" s="4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4"/>
      <c r="W344" s="44"/>
      <c r="X344" s="44"/>
      <c r="Y344" s="44"/>
      <c r="Z344" s="44"/>
      <c r="AA344" s="400"/>
      <c r="AB344" s="400"/>
      <c r="AC344" s="400"/>
      <c r="AD344" s="400"/>
      <c r="AE344" s="400"/>
      <c r="AF344" s="400"/>
      <c r="AG344" s="400"/>
      <c r="AK344" s="129"/>
    </row>
    <row r="345" spans="1:37" s="37" customFormat="1" x14ac:dyDescent="0.3">
      <c r="A345" s="43"/>
      <c r="B345" s="4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4"/>
      <c r="W345" s="44"/>
      <c r="X345" s="44"/>
      <c r="Y345" s="44"/>
      <c r="Z345" s="44"/>
      <c r="AA345" s="400"/>
      <c r="AB345" s="400"/>
      <c r="AC345" s="400"/>
      <c r="AD345" s="400"/>
      <c r="AE345" s="400"/>
      <c r="AF345" s="400"/>
      <c r="AG345" s="400"/>
      <c r="AK345" s="129"/>
    </row>
    <row r="346" spans="1:37" s="37" customFormat="1" x14ac:dyDescent="0.3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110"/>
      <c r="AD346" s="43"/>
      <c r="AE346" s="43"/>
      <c r="AF346" s="43"/>
      <c r="AG346" s="43"/>
      <c r="AK346" s="129"/>
    </row>
    <row r="347" spans="1:37" s="37" customFormat="1" x14ac:dyDescent="0.3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110"/>
      <c r="AD347" s="43"/>
      <c r="AE347" s="43"/>
      <c r="AF347" s="43"/>
      <c r="AG347" s="43"/>
      <c r="AK347" s="129"/>
    </row>
    <row r="348" spans="1:37" s="37" customFormat="1" ht="16.2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105"/>
      <c r="AD348" s="38"/>
      <c r="AE348" s="38"/>
      <c r="AF348" s="38"/>
      <c r="AG348" s="38"/>
      <c r="AK348" s="129"/>
    </row>
    <row r="349" spans="1:37" s="37" customFormat="1" x14ac:dyDescent="0.3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39"/>
      <c r="AC349" s="111"/>
      <c r="AD349" s="39"/>
      <c r="AE349" s="39"/>
      <c r="AF349" s="39"/>
      <c r="AG349" s="39"/>
      <c r="AK349" s="129"/>
    </row>
    <row r="350" spans="1:37" s="37" customFormat="1" x14ac:dyDescent="0.3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40"/>
      <c r="U350" s="40"/>
      <c r="V350" s="40"/>
      <c r="W350" s="40"/>
      <c r="X350" s="40"/>
      <c r="Y350" s="40"/>
      <c r="Z350" s="40"/>
      <c r="AA350" s="40"/>
      <c r="AB350" s="40"/>
      <c r="AC350" s="106"/>
      <c r="AD350" s="40"/>
      <c r="AE350" s="40"/>
      <c r="AF350" s="40"/>
      <c r="AG350" s="40"/>
      <c r="AK350" s="129"/>
    </row>
    <row r="351" spans="1:37" s="37" customFormat="1" x14ac:dyDescent="0.3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107"/>
      <c r="AD351" s="41"/>
      <c r="AE351" s="41"/>
      <c r="AF351" s="41"/>
      <c r="AG351" s="41"/>
      <c r="AK351" s="129"/>
    </row>
    <row r="352" spans="1:37" s="37" customFormat="1" x14ac:dyDescent="0.3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4"/>
      <c r="U352" s="44"/>
      <c r="V352" s="44"/>
      <c r="W352" s="44"/>
      <c r="X352" s="44"/>
      <c r="Y352" s="44"/>
      <c r="Z352" s="44"/>
      <c r="AA352" s="44"/>
      <c r="AB352" s="42"/>
      <c r="AC352" s="109"/>
      <c r="AD352" s="42"/>
      <c r="AE352" s="42"/>
      <c r="AF352" s="42"/>
      <c r="AG352" s="42"/>
      <c r="AK352" s="129"/>
    </row>
    <row r="353" spans="1:37" s="37" customForma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108"/>
      <c r="AD353" s="4"/>
      <c r="AE353" s="4"/>
      <c r="AF353" s="4"/>
      <c r="AG353" s="4"/>
      <c r="AK353" s="129"/>
    </row>
    <row r="354" spans="1:37" s="37" customForma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12"/>
      <c r="AD354" s="10"/>
      <c r="AE354" s="10"/>
      <c r="AF354" s="10"/>
      <c r="AG354" s="10"/>
      <c r="AK354" s="129"/>
    </row>
    <row r="355" spans="1:37" s="37" customFormat="1" x14ac:dyDescent="0.3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110"/>
      <c r="AD355" s="43"/>
      <c r="AE355" s="43"/>
      <c r="AF355" s="43"/>
      <c r="AG355" s="43"/>
      <c r="AK355" s="129"/>
    </row>
    <row r="356" spans="1:37" s="37" customFormat="1" ht="16.2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105"/>
      <c r="AD356" s="38"/>
      <c r="AE356" s="38"/>
      <c r="AF356" s="38"/>
      <c r="AG356" s="38"/>
      <c r="AK356" s="129"/>
    </row>
    <row r="357" spans="1:37" s="37" customFormat="1" x14ac:dyDescent="0.3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39"/>
      <c r="AC357" s="111"/>
      <c r="AD357" s="39"/>
      <c r="AE357" s="39"/>
      <c r="AF357" s="39"/>
      <c r="AG357" s="39"/>
      <c r="AK357" s="129"/>
    </row>
    <row r="358" spans="1:37" s="37" customFormat="1" x14ac:dyDescent="0.3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106"/>
      <c r="AD358" s="40"/>
      <c r="AE358" s="40"/>
      <c r="AF358" s="40"/>
      <c r="AG358" s="40"/>
      <c r="AK358" s="129"/>
    </row>
    <row r="359" spans="1:37" s="37" customFormat="1" x14ac:dyDescent="0.3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107"/>
      <c r="AD359" s="41"/>
      <c r="AE359" s="41"/>
      <c r="AF359" s="41"/>
      <c r="AG359" s="41"/>
      <c r="AK359" s="129"/>
    </row>
    <row r="360" spans="1:37" s="37" customFormat="1" x14ac:dyDescent="0.3">
      <c r="A360" s="42"/>
      <c r="B360" s="42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2"/>
      <c r="AC360" s="109"/>
      <c r="AD360" s="42"/>
      <c r="AE360" s="42"/>
      <c r="AF360" s="42"/>
      <c r="AG360" s="42"/>
      <c r="AK360" s="129"/>
    </row>
    <row r="361" spans="1:37" s="37" customFormat="1" ht="16.2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105"/>
      <c r="AD361" s="38"/>
      <c r="AE361" s="38"/>
      <c r="AF361" s="38"/>
      <c r="AG361" s="38"/>
      <c r="AK361" s="129"/>
    </row>
    <row r="362" spans="1:37" s="37" customFormat="1" x14ac:dyDescent="0.3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40"/>
      <c r="AC362" s="106"/>
      <c r="AD362" s="40"/>
      <c r="AE362" s="40"/>
      <c r="AF362" s="40"/>
      <c r="AG362" s="40"/>
      <c r="AK362" s="129"/>
    </row>
    <row r="363" spans="1:37" s="37" customFormat="1" x14ac:dyDescent="0.3">
      <c r="A363" s="39"/>
      <c r="B363" s="39"/>
      <c r="C363" s="39"/>
      <c r="D363" s="39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39"/>
      <c r="T363" s="39"/>
      <c r="U363" s="39"/>
      <c r="V363" s="39"/>
      <c r="W363" s="39"/>
      <c r="X363" s="39"/>
      <c r="Y363" s="39"/>
      <c r="Z363" s="39"/>
      <c r="AA363" s="40"/>
      <c r="AB363" s="40"/>
      <c r="AC363" s="106"/>
      <c r="AD363" s="40"/>
      <c r="AE363" s="40"/>
      <c r="AF363" s="40"/>
      <c r="AG363" s="40"/>
      <c r="AK363" s="129"/>
    </row>
    <row r="364" spans="1:37" s="37" customFormat="1" x14ac:dyDescent="0.3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107"/>
      <c r="AD364" s="41"/>
      <c r="AE364" s="41"/>
      <c r="AF364" s="41"/>
      <c r="AG364" s="41"/>
      <c r="AK364" s="129"/>
    </row>
    <row r="365" spans="1:37" s="37" customFormat="1" x14ac:dyDescent="0.3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00"/>
      <c r="AB365" s="400"/>
      <c r="AC365" s="400"/>
      <c r="AD365" s="400"/>
      <c r="AE365" s="400"/>
      <c r="AF365" s="400"/>
      <c r="AG365" s="400"/>
      <c r="AK365" s="129"/>
    </row>
    <row r="366" spans="1:37" s="37" customFormat="1" x14ac:dyDescent="0.3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00"/>
      <c r="AB366" s="400"/>
      <c r="AC366" s="400"/>
      <c r="AD366" s="400"/>
      <c r="AE366" s="400"/>
      <c r="AF366" s="400"/>
      <c r="AG366" s="400"/>
      <c r="AK366" s="129"/>
    </row>
    <row r="367" spans="1:37" s="37" customFormat="1" x14ac:dyDescent="0.3">
      <c r="A367" s="4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00"/>
      <c r="AB367" s="400"/>
      <c r="AC367" s="400"/>
      <c r="AD367" s="400"/>
      <c r="AE367" s="400"/>
      <c r="AF367" s="400"/>
      <c r="AG367" s="400"/>
      <c r="AK367" s="129"/>
    </row>
    <row r="368" spans="1:37" s="37" customForma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00"/>
      <c r="AB368" s="400"/>
      <c r="AC368" s="400"/>
      <c r="AD368" s="400"/>
      <c r="AE368" s="400"/>
      <c r="AF368" s="400"/>
      <c r="AG368" s="400"/>
      <c r="AK368" s="129"/>
    </row>
    <row r="369" spans="1:37" s="37" customForma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401"/>
      <c r="AB369" s="401"/>
      <c r="AC369" s="401"/>
      <c r="AD369" s="401"/>
      <c r="AE369" s="401"/>
      <c r="AF369" s="401"/>
      <c r="AG369" s="401"/>
      <c r="AK369" s="129"/>
    </row>
    <row r="370" spans="1:37" s="37" customFormat="1" x14ac:dyDescent="0.3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110"/>
      <c r="AD370" s="43"/>
      <c r="AE370" s="43"/>
      <c r="AF370" s="43"/>
      <c r="AG370" s="43"/>
      <c r="AK370" s="129"/>
    </row>
    <row r="371" spans="1:37" s="37" customFormat="1" ht="16.2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105"/>
      <c r="AD371" s="38"/>
      <c r="AE371" s="38"/>
      <c r="AF371" s="38"/>
      <c r="AG371" s="38"/>
      <c r="AK371" s="129"/>
    </row>
    <row r="372" spans="1:37" s="37" customFormat="1" x14ac:dyDescent="0.3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40"/>
      <c r="AC372" s="106"/>
      <c r="AD372" s="40"/>
      <c r="AE372" s="40"/>
      <c r="AF372" s="40"/>
      <c r="AG372" s="40"/>
      <c r="AK372" s="129"/>
    </row>
    <row r="373" spans="1:37" s="37" customFormat="1" x14ac:dyDescent="0.3">
      <c r="A373" s="39"/>
      <c r="B373" s="39"/>
      <c r="C373" s="39"/>
      <c r="D373" s="39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39"/>
      <c r="T373" s="39"/>
      <c r="U373" s="39"/>
      <c r="V373" s="39"/>
      <c r="W373" s="39"/>
      <c r="X373" s="39"/>
      <c r="Y373" s="39"/>
      <c r="Z373" s="39"/>
      <c r="AA373" s="40"/>
      <c r="AB373" s="40"/>
      <c r="AC373" s="106"/>
      <c r="AD373" s="40"/>
      <c r="AE373" s="40"/>
      <c r="AF373" s="40"/>
      <c r="AG373" s="40"/>
      <c r="AK373" s="129"/>
    </row>
    <row r="374" spans="1:37" s="37" customFormat="1" x14ac:dyDescent="0.3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107"/>
      <c r="AD374" s="41"/>
      <c r="AE374" s="41"/>
      <c r="AF374" s="41"/>
      <c r="AG374" s="41"/>
      <c r="AK374" s="129"/>
    </row>
    <row r="375" spans="1:37" s="37" customFormat="1" x14ac:dyDescent="0.3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00"/>
      <c r="AB375" s="400"/>
      <c r="AC375" s="400"/>
      <c r="AD375" s="400"/>
      <c r="AE375" s="400"/>
      <c r="AF375" s="400"/>
      <c r="AG375" s="400"/>
      <c r="AK375" s="129"/>
    </row>
    <row r="376" spans="1:37" s="37" customFormat="1" x14ac:dyDescent="0.3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00"/>
      <c r="AB376" s="400"/>
      <c r="AC376" s="400"/>
      <c r="AD376" s="400"/>
      <c r="AE376" s="400"/>
      <c r="AF376" s="400"/>
      <c r="AG376" s="400"/>
      <c r="AK376" s="129"/>
    </row>
    <row r="377" spans="1:37" s="37" customFormat="1" x14ac:dyDescent="0.3">
      <c r="A377" s="4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00"/>
      <c r="AB377" s="400"/>
      <c r="AC377" s="400"/>
      <c r="AD377" s="400"/>
      <c r="AE377" s="400"/>
      <c r="AF377" s="400"/>
      <c r="AG377" s="400"/>
      <c r="AK377" s="129"/>
    </row>
    <row r="378" spans="1:37" s="37" customFormat="1" x14ac:dyDescent="0.3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00"/>
      <c r="AB378" s="400"/>
      <c r="AC378" s="400"/>
      <c r="AD378" s="400"/>
      <c r="AE378" s="400"/>
      <c r="AF378" s="400"/>
      <c r="AG378" s="400"/>
      <c r="AK378" s="129"/>
    </row>
    <row r="379" spans="1:37" s="37" customFormat="1" x14ac:dyDescent="0.3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00"/>
      <c r="AB379" s="400"/>
      <c r="AC379" s="400"/>
      <c r="AD379" s="400"/>
      <c r="AE379" s="400"/>
      <c r="AF379" s="400"/>
      <c r="AG379" s="400"/>
      <c r="AK379" s="129"/>
    </row>
    <row r="380" spans="1:37" s="37" customFormat="1" x14ac:dyDescent="0.3">
      <c r="A380" s="4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00"/>
      <c r="AB380" s="400"/>
      <c r="AC380" s="400"/>
      <c r="AD380" s="400"/>
      <c r="AE380" s="400"/>
      <c r="AF380" s="400"/>
      <c r="AG380" s="400"/>
      <c r="AK380" s="129"/>
    </row>
    <row r="381" spans="1:37" s="37" customFormat="1" x14ac:dyDescent="0.3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00"/>
      <c r="AB381" s="400"/>
      <c r="AC381" s="400"/>
      <c r="AD381" s="400"/>
      <c r="AE381" s="400"/>
      <c r="AF381" s="400"/>
      <c r="AG381" s="400"/>
      <c r="AK381" s="129"/>
    </row>
    <row r="382" spans="1:37" s="37" customFormat="1" x14ac:dyDescent="0.3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00"/>
      <c r="AB382" s="400"/>
      <c r="AC382" s="400"/>
      <c r="AD382" s="400"/>
      <c r="AE382" s="400"/>
      <c r="AF382" s="400"/>
      <c r="AG382" s="400"/>
      <c r="AK382" s="129"/>
    </row>
    <row r="383" spans="1:37" s="37" customFormat="1" x14ac:dyDescent="0.3">
      <c r="A383" s="4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00"/>
      <c r="AB383" s="400"/>
      <c r="AC383" s="400"/>
      <c r="AD383" s="400"/>
      <c r="AE383" s="400"/>
      <c r="AF383" s="400"/>
      <c r="AG383" s="400"/>
      <c r="AK383" s="129"/>
    </row>
    <row r="384" spans="1:37" s="37" customForma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00"/>
      <c r="AB384" s="400"/>
      <c r="AC384" s="400"/>
      <c r="AD384" s="400"/>
      <c r="AE384" s="400"/>
      <c r="AF384" s="400"/>
      <c r="AG384" s="400"/>
      <c r="AK384" s="129"/>
    </row>
    <row r="385" spans="1:37" s="37" customForma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401"/>
      <c r="AB385" s="401"/>
      <c r="AC385" s="401"/>
      <c r="AD385" s="401"/>
      <c r="AE385" s="401"/>
      <c r="AF385" s="401"/>
      <c r="AG385" s="401"/>
      <c r="AK385" s="129"/>
    </row>
    <row r="386" spans="1:37" s="37" customFormat="1" x14ac:dyDescent="0.3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110"/>
      <c r="AD386" s="43"/>
      <c r="AE386" s="43"/>
      <c r="AF386" s="43"/>
      <c r="AG386" s="43"/>
      <c r="AK386" s="129"/>
    </row>
    <row r="387" spans="1:37" s="37" customFormat="1" ht="16.2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113"/>
      <c r="AD387" s="47"/>
      <c r="AE387" s="47"/>
      <c r="AF387" s="47"/>
      <c r="AG387" s="47"/>
      <c r="AK387" s="129"/>
    </row>
    <row r="388" spans="1:37" s="37" customFormat="1" x14ac:dyDescent="0.3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111"/>
      <c r="AD388" s="39"/>
      <c r="AE388" s="39"/>
      <c r="AF388" s="39"/>
      <c r="AG388" s="39"/>
      <c r="AK388" s="129"/>
    </row>
    <row r="389" spans="1:37" s="37" customFormat="1" x14ac:dyDescent="0.3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8"/>
      <c r="AA389" s="48"/>
      <c r="AB389" s="48"/>
      <c r="AC389" s="114"/>
      <c r="AD389" s="48"/>
      <c r="AE389" s="48"/>
      <c r="AF389" s="48"/>
      <c r="AG389" s="48"/>
      <c r="AK389" s="129"/>
    </row>
    <row r="390" spans="1:37" s="37" customFormat="1" x14ac:dyDescent="0.3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107"/>
      <c r="AD390" s="41"/>
      <c r="AE390" s="41"/>
      <c r="AF390" s="41"/>
      <c r="AG390" s="41"/>
      <c r="AK390" s="129"/>
    </row>
    <row r="391" spans="1:37" s="37" customFormat="1" x14ac:dyDescent="0.3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111"/>
      <c r="AD391" s="39"/>
      <c r="AE391" s="39"/>
      <c r="AF391" s="39"/>
      <c r="AG391" s="39"/>
      <c r="AK391" s="129"/>
    </row>
    <row r="392" spans="1:37" s="37" customFormat="1" x14ac:dyDescent="0.3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8"/>
      <c r="AA392" s="48"/>
      <c r="AB392" s="48"/>
      <c r="AC392" s="114"/>
      <c r="AD392" s="48"/>
      <c r="AE392" s="48"/>
      <c r="AF392" s="48"/>
      <c r="AG392" s="40"/>
      <c r="AK392" s="129"/>
    </row>
    <row r="393" spans="1:37" s="37" customFormat="1" x14ac:dyDescent="0.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107"/>
      <c r="AD393" s="41"/>
      <c r="AE393" s="41"/>
      <c r="AF393" s="41"/>
      <c r="AG393" s="41"/>
      <c r="AK393" s="129"/>
    </row>
    <row r="394" spans="1:37" s="37" customFormat="1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109"/>
      <c r="AD394" s="42"/>
      <c r="AE394" s="42"/>
      <c r="AF394" s="42"/>
      <c r="AG394" s="42"/>
      <c r="AK394" s="129"/>
    </row>
    <row r="395" spans="1:37" s="37" customFormat="1" x14ac:dyDescent="0.3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8"/>
      <c r="AA395" s="48"/>
      <c r="AB395" s="48"/>
      <c r="AC395" s="114"/>
      <c r="AD395" s="48"/>
      <c r="AE395" s="48"/>
      <c r="AF395" s="48"/>
      <c r="AG395" s="40"/>
      <c r="AK395" s="129"/>
    </row>
    <row r="396" spans="1:37" s="37" customFormat="1" x14ac:dyDescent="0.3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107"/>
      <c r="AD396" s="41"/>
      <c r="AE396" s="41"/>
      <c r="AF396" s="41"/>
      <c r="AG396" s="41"/>
      <c r="AK396" s="129"/>
    </row>
    <row r="397" spans="1:37" s="37" customFormat="1" x14ac:dyDescent="0.3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110"/>
      <c r="AD397" s="43"/>
      <c r="AE397" s="43"/>
      <c r="AF397" s="43"/>
      <c r="AG397" s="43"/>
      <c r="AK397" s="129"/>
    </row>
    <row r="398" spans="1:37" s="37" customFormat="1" x14ac:dyDescent="0.3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115"/>
      <c r="AD398" s="49"/>
      <c r="AE398" s="40"/>
      <c r="AF398" s="40"/>
      <c r="AG398" s="40"/>
      <c r="AK398" s="129"/>
    </row>
    <row r="399" spans="1:37" s="37" customFormat="1" x14ac:dyDescent="0.3">
      <c r="AC399" s="116"/>
      <c r="AK399" s="129"/>
    </row>
    <row r="400" spans="1:37" s="37" customFormat="1" x14ac:dyDescent="0.3">
      <c r="AC400" s="116"/>
      <c r="AK400" s="129"/>
    </row>
    <row r="401" spans="29:37" s="37" customFormat="1" x14ac:dyDescent="0.3">
      <c r="AC401" s="116"/>
      <c r="AK401" s="129"/>
    </row>
    <row r="402" spans="29:37" s="37" customFormat="1" x14ac:dyDescent="0.3">
      <c r="AC402" s="116"/>
      <c r="AK402" s="129"/>
    </row>
    <row r="403" spans="29:37" s="37" customFormat="1" x14ac:dyDescent="0.3">
      <c r="AC403" s="116"/>
      <c r="AK403" s="129"/>
    </row>
    <row r="404" spans="29:37" s="37" customFormat="1" x14ac:dyDescent="0.3">
      <c r="AC404" s="116"/>
      <c r="AK404" s="129"/>
    </row>
    <row r="405" spans="29:37" s="37" customFormat="1" x14ac:dyDescent="0.3">
      <c r="AC405" s="116"/>
      <c r="AK405" s="129"/>
    </row>
    <row r="406" spans="29:37" s="37" customFormat="1" x14ac:dyDescent="0.3">
      <c r="AC406" s="116"/>
      <c r="AK406" s="129"/>
    </row>
    <row r="407" spans="29:37" s="37" customFormat="1" x14ac:dyDescent="0.3">
      <c r="AC407" s="116"/>
      <c r="AK407" s="129"/>
    </row>
    <row r="408" spans="29:37" s="37" customFormat="1" x14ac:dyDescent="0.3">
      <c r="AC408" s="116"/>
      <c r="AK408" s="129"/>
    </row>
    <row r="409" spans="29:37" s="37" customFormat="1" x14ac:dyDescent="0.3">
      <c r="AC409" s="116"/>
      <c r="AK409" s="129"/>
    </row>
    <row r="410" spans="29:37" s="37" customFormat="1" x14ac:dyDescent="0.3">
      <c r="AC410" s="116"/>
      <c r="AK410" s="129"/>
    </row>
    <row r="411" spans="29:37" s="37" customFormat="1" x14ac:dyDescent="0.3">
      <c r="AC411" s="116"/>
      <c r="AK411" s="129"/>
    </row>
    <row r="412" spans="29:37" s="37" customFormat="1" x14ac:dyDescent="0.3">
      <c r="AC412" s="116"/>
      <c r="AK412" s="129"/>
    </row>
    <row r="413" spans="29:37" s="37" customFormat="1" x14ac:dyDescent="0.3">
      <c r="AC413" s="116"/>
      <c r="AK413" s="129"/>
    </row>
    <row r="414" spans="29:37" s="37" customFormat="1" x14ac:dyDescent="0.3">
      <c r="AC414" s="116"/>
      <c r="AK414" s="129"/>
    </row>
    <row r="415" spans="29:37" s="37" customFormat="1" x14ac:dyDescent="0.3">
      <c r="AC415" s="116"/>
      <c r="AK415" s="129"/>
    </row>
    <row r="416" spans="29:37" s="37" customFormat="1" x14ac:dyDescent="0.3">
      <c r="AC416" s="116"/>
      <c r="AK416" s="129"/>
    </row>
    <row r="417" spans="29:37" s="37" customFormat="1" x14ac:dyDescent="0.3">
      <c r="AC417" s="116"/>
      <c r="AK417" s="129"/>
    </row>
    <row r="418" spans="29:37" s="37" customFormat="1" x14ac:dyDescent="0.3">
      <c r="AC418" s="116"/>
      <c r="AK418" s="129"/>
    </row>
    <row r="419" spans="29:37" s="37" customFormat="1" x14ac:dyDescent="0.3">
      <c r="AC419" s="116"/>
      <c r="AK419" s="129"/>
    </row>
    <row r="420" spans="29:37" s="37" customFormat="1" x14ac:dyDescent="0.3">
      <c r="AC420" s="116"/>
      <c r="AK420" s="129"/>
    </row>
    <row r="421" spans="29:37" s="37" customFormat="1" x14ac:dyDescent="0.3">
      <c r="AC421" s="116"/>
      <c r="AK421" s="129"/>
    </row>
    <row r="422" spans="29:37" s="37" customFormat="1" x14ac:dyDescent="0.3">
      <c r="AC422" s="116"/>
      <c r="AK422" s="129"/>
    </row>
    <row r="423" spans="29:37" s="37" customFormat="1" x14ac:dyDescent="0.3">
      <c r="AC423" s="116"/>
      <c r="AK423" s="129"/>
    </row>
    <row r="424" spans="29:37" s="37" customFormat="1" x14ac:dyDescent="0.3">
      <c r="AC424" s="116"/>
      <c r="AK424" s="129"/>
    </row>
    <row r="425" spans="29:37" s="37" customFormat="1" x14ac:dyDescent="0.3">
      <c r="AC425" s="116"/>
      <c r="AK425" s="129"/>
    </row>
    <row r="426" spans="29:37" s="37" customFormat="1" x14ac:dyDescent="0.3">
      <c r="AC426" s="116"/>
      <c r="AK426" s="129"/>
    </row>
    <row r="427" spans="29:37" s="37" customFormat="1" x14ac:dyDescent="0.3">
      <c r="AC427" s="116"/>
      <c r="AK427" s="129"/>
    </row>
    <row r="428" spans="29:37" s="37" customFormat="1" x14ac:dyDescent="0.3">
      <c r="AC428" s="116"/>
      <c r="AK428" s="129"/>
    </row>
    <row r="429" spans="29:37" x14ac:dyDescent="0.3">
      <c r="AH429" s="130"/>
      <c r="AI429" s="130"/>
      <c r="AJ429" s="130"/>
    </row>
  </sheetData>
  <mergeCells count="630">
    <mergeCell ref="AA60:AC60"/>
    <mergeCell ref="AD60:AG60"/>
    <mergeCell ref="AA62:AC62"/>
    <mergeCell ref="AD62:AG62"/>
    <mergeCell ref="AA53:AC53"/>
    <mergeCell ref="AD53:AG53"/>
    <mergeCell ref="AA48:AC48"/>
    <mergeCell ref="AD48:AG48"/>
    <mergeCell ref="AA42:AC42"/>
    <mergeCell ref="AD42:AG42"/>
    <mergeCell ref="AA43:AC43"/>
    <mergeCell ref="AD43:AG43"/>
    <mergeCell ref="AA46:AC46"/>
    <mergeCell ref="AD46:AF46"/>
    <mergeCell ref="AA54:AC54"/>
    <mergeCell ref="AD54:AG54"/>
    <mergeCell ref="AA58:AC58"/>
    <mergeCell ref="AD58:AG58"/>
    <mergeCell ref="AA59:AC59"/>
    <mergeCell ref="AD59:AG59"/>
    <mergeCell ref="AA55:AC55"/>
    <mergeCell ref="AD55:AG55"/>
    <mergeCell ref="AA57:AC57"/>
    <mergeCell ref="AD57:AG57"/>
    <mergeCell ref="AA90:AC90"/>
    <mergeCell ref="AA91:AC91"/>
    <mergeCell ref="AD90:AG90"/>
    <mergeCell ref="AD91:AG91"/>
    <mergeCell ref="AA109:AC109"/>
    <mergeCell ref="AA110:AC110"/>
    <mergeCell ref="AA112:AC112"/>
    <mergeCell ref="AD109:AG109"/>
    <mergeCell ref="AD110:AG110"/>
    <mergeCell ref="AD112:AG112"/>
    <mergeCell ref="AA111:AC111"/>
    <mergeCell ref="AD111:AG111"/>
    <mergeCell ref="AA94:AC94"/>
    <mergeCell ref="AD94:AG94"/>
    <mergeCell ref="AA95:AC95"/>
    <mergeCell ref="AD95:AG95"/>
    <mergeCell ref="AA96:AC96"/>
    <mergeCell ref="AD96:AG96"/>
    <mergeCell ref="AA100:AC100"/>
    <mergeCell ref="AD100:AG100"/>
    <mergeCell ref="AA101:AC101"/>
    <mergeCell ref="AD101:AG101"/>
    <mergeCell ref="AA102:AC102"/>
    <mergeCell ref="AD102:AG102"/>
    <mergeCell ref="AD6:AG6"/>
    <mergeCell ref="AD7:AG7"/>
    <mergeCell ref="AA6:AC6"/>
    <mergeCell ref="AA7:AC7"/>
    <mergeCell ref="AA56:AC56"/>
    <mergeCell ref="AD56:AG56"/>
    <mergeCell ref="AA49:AC49"/>
    <mergeCell ref="AD49:AG49"/>
    <mergeCell ref="AA50:AC50"/>
    <mergeCell ref="AD50:AG50"/>
    <mergeCell ref="AA51:AC51"/>
    <mergeCell ref="AD51:AG51"/>
    <mergeCell ref="AA52:AC52"/>
    <mergeCell ref="AD52:AG52"/>
    <mergeCell ref="AA44:AC44"/>
    <mergeCell ref="AD44:AG44"/>
    <mergeCell ref="AA45:AC45"/>
    <mergeCell ref="AD45:AG45"/>
    <mergeCell ref="AA47:AC47"/>
    <mergeCell ref="AD47:AG47"/>
    <mergeCell ref="AA39:AC39"/>
    <mergeCell ref="AD39:AG39"/>
    <mergeCell ref="AA40:AC40"/>
    <mergeCell ref="AD40:AG40"/>
    <mergeCell ref="AA41:AC41"/>
    <mergeCell ref="AD41:AG41"/>
    <mergeCell ref="AA36:AC36"/>
    <mergeCell ref="AD36:AG36"/>
    <mergeCell ref="AA37:AC37"/>
    <mergeCell ref="AD37:AG37"/>
    <mergeCell ref="AA38:AC38"/>
    <mergeCell ref="AD38:AG38"/>
    <mergeCell ref="AA25:AC25"/>
    <mergeCell ref="AD25:AG25"/>
    <mergeCell ref="AA30:AC30"/>
    <mergeCell ref="AD30:AG30"/>
    <mergeCell ref="AA31:AC31"/>
    <mergeCell ref="AD31:AG31"/>
    <mergeCell ref="AA32:AC32"/>
    <mergeCell ref="AD32:AG32"/>
    <mergeCell ref="AA35:AC35"/>
    <mergeCell ref="AD35:AG35"/>
    <mergeCell ref="AA33:AC33"/>
    <mergeCell ref="AD33:AG33"/>
    <mergeCell ref="AA26:AC26"/>
    <mergeCell ref="AD26:AG26"/>
    <mergeCell ref="AA27:AC27"/>
    <mergeCell ref="AD27:AG27"/>
    <mergeCell ref="AA28:AC28"/>
    <mergeCell ref="AD28:AG28"/>
    <mergeCell ref="AA34:AC34"/>
    <mergeCell ref="AD34:AG34"/>
    <mergeCell ref="AA29:AC29"/>
    <mergeCell ref="AD29:AG29"/>
    <mergeCell ref="AA61:AC61"/>
    <mergeCell ref="AD61:AG61"/>
    <mergeCell ref="AA8:AC8"/>
    <mergeCell ref="AD8:AG8"/>
    <mergeCell ref="AA9:AC9"/>
    <mergeCell ref="AD9:AG9"/>
    <mergeCell ref="AA16:AC16"/>
    <mergeCell ref="AD16:AG16"/>
    <mergeCell ref="AA11:AC11"/>
    <mergeCell ref="AD11:AG11"/>
    <mergeCell ref="AA12:AC12"/>
    <mergeCell ref="AD12:AG12"/>
    <mergeCell ref="AA10:AC10"/>
    <mergeCell ref="AD10:AG10"/>
    <mergeCell ref="AA15:AC15"/>
    <mergeCell ref="AD15:AG15"/>
    <mergeCell ref="AA13:AC13"/>
    <mergeCell ref="AD13:AG13"/>
    <mergeCell ref="AA14:AC14"/>
    <mergeCell ref="AD14:AG14"/>
    <mergeCell ref="AA24:AC24"/>
    <mergeCell ref="AD24:AG24"/>
    <mergeCell ref="AA23:AC23"/>
    <mergeCell ref="AD23:AG23"/>
    <mergeCell ref="AA17:AC17"/>
    <mergeCell ref="AD17:AG17"/>
    <mergeCell ref="AA19:AC19"/>
    <mergeCell ref="AD19:AG19"/>
    <mergeCell ref="AA20:AC20"/>
    <mergeCell ref="AD20:AG20"/>
    <mergeCell ref="AA21:AC21"/>
    <mergeCell ref="AD21:AG21"/>
    <mergeCell ref="AA22:AC22"/>
    <mergeCell ref="AD22:AG22"/>
    <mergeCell ref="AA18:AC18"/>
    <mergeCell ref="AD18:AG18"/>
    <mergeCell ref="AA68:AC68"/>
    <mergeCell ref="AD68:AG68"/>
    <mergeCell ref="AA69:AC69"/>
    <mergeCell ref="AD69:AG69"/>
    <mergeCell ref="AA70:AC70"/>
    <mergeCell ref="AD70:AG70"/>
    <mergeCell ref="AA66:AC66"/>
    <mergeCell ref="AD66:AG66"/>
    <mergeCell ref="AA63:AC63"/>
    <mergeCell ref="AD63:AG63"/>
    <mergeCell ref="AA67:AC67"/>
    <mergeCell ref="AD67:AG67"/>
    <mergeCell ref="AA64:AC64"/>
    <mergeCell ref="AD64:AG64"/>
    <mergeCell ref="AA65:AC65"/>
    <mergeCell ref="AD65:AG65"/>
    <mergeCell ref="AA75:AC75"/>
    <mergeCell ref="AD75:AG75"/>
    <mergeCell ref="AA76:AC76"/>
    <mergeCell ref="AD76:AG76"/>
    <mergeCell ref="AA71:AC71"/>
    <mergeCell ref="AD71:AG71"/>
    <mergeCell ref="AA72:AC72"/>
    <mergeCell ref="AD72:AG72"/>
    <mergeCell ref="AA73:AC73"/>
    <mergeCell ref="AD73:AG73"/>
    <mergeCell ref="AA80:AC80"/>
    <mergeCell ref="AD80:AG80"/>
    <mergeCell ref="AA92:AC92"/>
    <mergeCell ref="AD92:AG92"/>
    <mergeCell ref="AA93:AC93"/>
    <mergeCell ref="AD93:AG93"/>
    <mergeCell ref="AA86:AC86"/>
    <mergeCell ref="AD86:AG86"/>
    <mergeCell ref="AA89:AC89"/>
    <mergeCell ref="AD89:AG89"/>
    <mergeCell ref="AA81:AC81"/>
    <mergeCell ref="AD81:AG81"/>
    <mergeCell ref="AA82:AC82"/>
    <mergeCell ref="AD82:AG82"/>
    <mergeCell ref="AA83:AC83"/>
    <mergeCell ref="AD83:AG83"/>
    <mergeCell ref="AA85:AC85"/>
    <mergeCell ref="AD85:AG85"/>
    <mergeCell ref="AA87:AC87"/>
    <mergeCell ref="AD87:AG87"/>
    <mergeCell ref="AA84:AC84"/>
    <mergeCell ref="AD84:AG84"/>
    <mergeCell ref="AA88:AC88"/>
    <mergeCell ref="AD88:AG88"/>
    <mergeCell ref="AA97:AC97"/>
    <mergeCell ref="AD97:AG97"/>
    <mergeCell ref="AA98:AC98"/>
    <mergeCell ref="AD98:AG98"/>
    <mergeCell ref="AA99:AC99"/>
    <mergeCell ref="AD99:AG99"/>
    <mergeCell ref="AA106:AC106"/>
    <mergeCell ref="AD106:AG106"/>
    <mergeCell ref="AA107:AC107"/>
    <mergeCell ref="AD107:AG107"/>
    <mergeCell ref="AA108:AC108"/>
    <mergeCell ref="AD108:AG108"/>
    <mergeCell ref="AA103:AC103"/>
    <mergeCell ref="AD103:AG103"/>
    <mergeCell ref="AA104:AC104"/>
    <mergeCell ref="AD104:AG104"/>
    <mergeCell ref="AA105:AC105"/>
    <mergeCell ref="AD105:AG105"/>
    <mergeCell ref="AA116:AC116"/>
    <mergeCell ref="AD116:AG116"/>
    <mergeCell ref="AA117:AC117"/>
    <mergeCell ref="AD117:AG117"/>
    <mergeCell ref="AA118:AC118"/>
    <mergeCell ref="AD118:AG118"/>
    <mergeCell ref="AA113:AC113"/>
    <mergeCell ref="AD113:AG113"/>
    <mergeCell ref="AA114:AC114"/>
    <mergeCell ref="AD114:AG114"/>
    <mergeCell ref="AA115:AC115"/>
    <mergeCell ref="AD115:AG115"/>
    <mergeCell ref="AA122:AC122"/>
    <mergeCell ref="AD122:AG122"/>
    <mergeCell ref="AA123:AC123"/>
    <mergeCell ref="AD123:AG123"/>
    <mergeCell ref="AA124:AC124"/>
    <mergeCell ref="AD124:AG124"/>
    <mergeCell ref="AA119:AC119"/>
    <mergeCell ref="AD119:AG119"/>
    <mergeCell ref="AA120:AC120"/>
    <mergeCell ref="AD120:AG120"/>
    <mergeCell ref="AA121:AC121"/>
    <mergeCell ref="AD121:AG121"/>
    <mergeCell ref="AA128:AC128"/>
    <mergeCell ref="AD128:AG128"/>
    <mergeCell ref="AA129:AC129"/>
    <mergeCell ref="AD129:AG129"/>
    <mergeCell ref="AA130:AC130"/>
    <mergeCell ref="AD130:AG130"/>
    <mergeCell ref="AA125:AC125"/>
    <mergeCell ref="AD125:AG125"/>
    <mergeCell ref="AA126:AC126"/>
    <mergeCell ref="AD126:AG126"/>
    <mergeCell ref="AA127:AC127"/>
    <mergeCell ref="AD127:AG127"/>
    <mergeCell ref="AA134:AC134"/>
    <mergeCell ref="AD134:AG134"/>
    <mergeCell ref="AA135:AC135"/>
    <mergeCell ref="AD135:AG135"/>
    <mergeCell ref="AA136:AC136"/>
    <mergeCell ref="AD136:AG136"/>
    <mergeCell ref="AA131:AC131"/>
    <mergeCell ref="AD131:AG131"/>
    <mergeCell ref="AA132:AC132"/>
    <mergeCell ref="AD132:AG132"/>
    <mergeCell ref="AA133:AC133"/>
    <mergeCell ref="AD133:AG133"/>
    <mergeCell ref="AA140:AC140"/>
    <mergeCell ref="AD140:AG140"/>
    <mergeCell ref="AA141:AC141"/>
    <mergeCell ref="AD141:AG141"/>
    <mergeCell ref="AA142:AC142"/>
    <mergeCell ref="AD142:AG142"/>
    <mergeCell ref="AA137:AC137"/>
    <mergeCell ref="AD137:AG137"/>
    <mergeCell ref="AA138:AC138"/>
    <mergeCell ref="AD138:AG138"/>
    <mergeCell ref="AA139:AC139"/>
    <mergeCell ref="AD139:AG139"/>
    <mergeCell ref="AA146:AC146"/>
    <mergeCell ref="AD146:AG146"/>
    <mergeCell ref="AA147:AC147"/>
    <mergeCell ref="AD147:AG147"/>
    <mergeCell ref="AA148:AC148"/>
    <mergeCell ref="AD148:AG148"/>
    <mergeCell ref="AA143:AC143"/>
    <mergeCell ref="AD143:AG143"/>
    <mergeCell ref="AA144:AC144"/>
    <mergeCell ref="AD144:AG144"/>
    <mergeCell ref="AA145:AC145"/>
    <mergeCell ref="AD145:AG145"/>
    <mergeCell ref="AA158:AC158"/>
    <mergeCell ref="AD158:AG158"/>
    <mergeCell ref="AA159:AC159"/>
    <mergeCell ref="AD159:AG159"/>
    <mergeCell ref="AA160:AC160"/>
    <mergeCell ref="AD160:AG160"/>
    <mergeCell ref="AA150:AC150"/>
    <mergeCell ref="AD150:AG150"/>
    <mergeCell ref="AA156:AC156"/>
    <mergeCell ref="AD156:AG156"/>
    <mergeCell ref="AA157:AC157"/>
    <mergeCell ref="AD157:AG157"/>
    <mergeCell ref="AA165:AC165"/>
    <mergeCell ref="AD165:AG165"/>
    <mergeCell ref="AA166:AC166"/>
    <mergeCell ref="AD166:AG166"/>
    <mergeCell ref="AA167:AC167"/>
    <mergeCell ref="AD167:AG167"/>
    <mergeCell ref="AA161:AC161"/>
    <mergeCell ref="AD161:AG161"/>
    <mergeCell ref="AA162:AC162"/>
    <mergeCell ref="AD162:AG162"/>
    <mergeCell ref="AA164:AC164"/>
    <mergeCell ref="AD164:AG164"/>
    <mergeCell ref="AA172:AC172"/>
    <mergeCell ref="AD172:AG172"/>
    <mergeCell ref="AA173:AC173"/>
    <mergeCell ref="AD173:AG173"/>
    <mergeCell ref="AA174:AC174"/>
    <mergeCell ref="AD174:AG174"/>
    <mergeCell ref="AA168:AC168"/>
    <mergeCell ref="AD168:AG168"/>
    <mergeCell ref="AA169:AC169"/>
    <mergeCell ref="AD169:AG169"/>
    <mergeCell ref="AA170:AC170"/>
    <mergeCell ref="AD170:AG170"/>
    <mergeCell ref="AA178:AC178"/>
    <mergeCell ref="AD178:AG178"/>
    <mergeCell ref="AA180:AC180"/>
    <mergeCell ref="AD180:AG180"/>
    <mergeCell ref="AA181:AC181"/>
    <mergeCell ref="AD181:AG181"/>
    <mergeCell ref="AA175:AC175"/>
    <mergeCell ref="AD175:AG175"/>
    <mergeCell ref="AA176:AC176"/>
    <mergeCell ref="AD176:AG176"/>
    <mergeCell ref="AA177:AC177"/>
    <mergeCell ref="AD177:AG177"/>
    <mergeCell ref="AA185:AC185"/>
    <mergeCell ref="AD185:AG185"/>
    <mergeCell ref="AA186:AC186"/>
    <mergeCell ref="AD186:AG186"/>
    <mergeCell ref="AA188:AC188"/>
    <mergeCell ref="AD188:AG188"/>
    <mergeCell ref="AA182:AC182"/>
    <mergeCell ref="AD182:AG182"/>
    <mergeCell ref="AA183:AC183"/>
    <mergeCell ref="AD183:AG183"/>
    <mergeCell ref="AA184:AC184"/>
    <mergeCell ref="AD184:AG184"/>
    <mergeCell ref="AA192:AC192"/>
    <mergeCell ref="AD192:AG192"/>
    <mergeCell ref="AA197:AC197"/>
    <mergeCell ref="AD197:AG197"/>
    <mergeCell ref="AA198:AC198"/>
    <mergeCell ref="AD198:AG198"/>
    <mergeCell ref="AA189:AC189"/>
    <mergeCell ref="AD189:AG189"/>
    <mergeCell ref="AA190:AC190"/>
    <mergeCell ref="AD190:AG190"/>
    <mergeCell ref="AA191:AC191"/>
    <mergeCell ref="AD191:AG191"/>
    <mergeCell ref="AA202:AC202"/>
    <mergeCell ref="AD202:AG202"/>
    <mergeCell ref="AA204:AC204"/>
    <mergeCell ref="AD204:AG204"/>
    <mergeCell ref="AA205:AC205"/>
    <mergeCell ref="AD205:AG205"/>
    <mergeCell ref="AA199:AC199"/>
    <mergeCell ref="AD199:AG199"/>
    <mergeCell ref="AA200:AC200"/>
    <mergeCell ref="AD200:AG200"/>
    <mergeCell ref="AA201:AC201"/>
    <mergeCell ref="AD201:AG201"/>
    <mergeCell ref="AA209:AC209"/>
    <mergeCell ref="AD209:AG209"/>
    <mergeCell ref="AA210:AC210"/>
    <mergeCell ref="AD210:AG210"/>
    <mergeCell ref="AA211:AC211"/>
    <mergeCell ref="AD211:AG211"/>
    <mergeCell ref="AA206:AC206"/>
    <mergeCell ref="AD206:AG206"/>
    <mergeCell ref="AA207:AC207"/>
    <mergeCell ref="AD207:AG207"/>
    <mergeCell ref="AA208:AC208"/>
    <mergeCell ref="AD208:AG208"/>
    <mergeCell ref="AA215:AC215"/>
    <mergeCell ref="AD215:AG215"/>
    <mergeCell ref="AA216:AC216"/>
    <mergeCell ref="AD216:AG216"/>
    <mergeCell ref="AA217:AC217"/>
    <mergeCell ref="AD217:AG217"/>
    <mergeCell ref="AA212:AC212"/>
    <mergeCell ref="AD212:AG212"/>
    <mergeCell ref="AA213:AC213"/>
    <mergeCell ref="AD213:AG213"/>
    <mergeCell ref="AA214:AC214"/>
    <mergeCell ref="AD214:AG214"/>
    <mergeCell ref="AA221:AC221"/>
    <mergeCell ref="AD221:AG221"/>
    <mergeCell ref="AA222:AC222"/>
    <mergeCell ref="AD222:AG222"/>
    <mergeCell ref="AA223:AC223"/>
    <mergeCell ref="AD223:AG223"/>
    <mergeCell ref="AA218:AC218"/>
    <mergeCell ref="AD218:AG218"/>
    <mergeCell ref="AA219:AC219"/>
    <mergeCell ref="AD219:AG219"/>
    <mergeCell ref="AA220:AC220"/>
    <mergeCell ref="AD220:AG220"/>
    <mergeCell ref="AA227:AC227"/>
    <mergeCell ref="AD227:AG227"/>
    <mergeCell ref="AA228:AC228"/>
    <mergeCell ref="AD228:AG228"/>
    <mergeCell ref="AA230:AC230"/>
    <mergeCell ref="AD230:AG230"/>
    <mergeCell ref="AA224:AC224"/>
    <mergeCell ref="AD224:AG224"/>
    <mergeCell ref="AA225:AC225"/>
    <mergeCell ref="AD225:AG225"/>
    <mergeCell ref="AA226:AC226"/>
    <mergeCell ref="AD226:AG226"/>
    <mergeCell ref="AA235:AC235"/>
    <mergeCell ref="AD235:AG235"/>
    <mergeCell ref="AA236:AC236"/>
    <mergeCell ref="AD236:AG236"/>
    <mergeCell ref="AA237:AC237"/>
    <mergeCell ref="AD237:AG237"/>
    <mergeCell ref="AA231:AC231"/>
    <mergeCell ref="AD231:AG231"/>
    <mergeCell ref="AA232:AC232"/>
    <mergeCell ref="AD232:AG232"/>
    <mergeCell ref="AA233:AC233"/>
    <mergeCell ref="AD233:AG233"/>
    <mergeCell ref="AA241:AC241"/>
    <mergeCell ref="AD241:AG241"/>
    <mergeCell ref="AA242:AC242"/>
    <mergeCell ref="AD242:AG242"/>
    <mergeCell ref="AA243:AC243"/>
    <mergeCell ref="AD243:AG243"/>
    <mergeCell ref="AA238:AC238"/>
    <mergeCell ref="AD238:AG238"/>
    <mergeCell ref="AA239:AC239"/>
    <mergeCell ref="AD239:AG239"/>
    <mergeCell ref="AA240:AC240"/>
    <mergeCell ref="AD240:AG240"/>
    <mergeCell ref="AA247:AC247"/>
    <mergeCell ref="AD247:AG247"/>
    <mergeCell ref="AA248:AC248"/>
    <mergeCell ref="AD248:AG248"/>
    <mergeCell ref="AA249:AC249"/>
    <mergeCell ref="AD249:AG249"/>
    <mergeCell ref="AA244:AC244"/>
    <mergeCell ref="AD244:AG244"/>
    <mergeCell ref="AA245:AC245"/>
    <mergeCell ref="AD245:AG245"/>
    <mergeCell ref="AA246:AC246"/>
    <mergeCell ref="AD246:AG246"/>
    <mergeCell ref="AA253:AC253"/>
    <mergeCell ref="AD253:AG253"/>
    <mergeCell ref="AA254:AC254"/>
    <mergeCell ref="AD254:AG254"/>
    <mergeCell ref="AA255:AC255"/>
    <mergeCell ref="AD255:AG255"/>
    <mergeCell ref="AA250:AC250"/>
    <mergeCell ref="AD250:AG250"/>
    <mergeCell ref="AA251:AC251"/>
    <mergeCell ref="AD251:AG251"/>
    <mergeCell ref="AA252:AC252"/>
    <mergeCell ref="AD252:AG252"/>
    <mergeCell ref="AA259:AC259"/>
    <mergeCell ref="AD259:AG259"/>
    <mergeCell ref="AA260:AC260"/>
    <mergeCell ref="AD260:AG260"/>
    <mergeCell ref="AA261:AC261"/>
    <mergeCell ref="AD261:AG261"/>
    <mergeCell ref="AA256:AC256"/>
    <mergeCell ref="AD256:AG256"/>
    <mergeCell ref="AA257:AC257"/>
    <mergeCell ref="AD257:AG257"/>
    <mergeCell ref="AA258:AC258"/>
    <mergeCell ref="AD258:AG258"/>
    <mergeCell ref="AA266:AC266"/>
    <mergeCell ref="AD266:AG266"/>
    <mergeCell ref="AA268:AC268"/>
    <mergeCell ref="AD268:AG268"/>
    <mergeCell ref="AA269:AC269"/>
    <mergeCell ref="AD269:AG269"/>
    <mergeCell ref="AA262:AC262"/>
    <mergeCell ref="AD262:AG262"/>
    <mergeCell ref="AA263:AC263"/>
    <mergeCell ref="AD263:AG263"/>
    <mergeCell ref="AA264:AC264"/>
    <mergeCell ref="AD264:AG264"/>
    <mergeCell ref="AA281:AC281"/>
    <mergeCell ref="AD281:AG281"/>
    <mergeCell ref="AA282:AC282"/>
    <mergeCell ref="AD282:AG282"/>
    <mergeCell ref="AA289:AC289"/>
    <mergeCell ref="AD289:AG289"/>
    <mergeCell ref="AA270:AC270"/>
    <mergeCell ref="AD270:AG270"/>
    <mergeCell ref="AA279:AC279"/>
    <mergeCell ref="AD279:AG279"/>
    <mergeCell ref="AA280:AC280"/>
    <mergeCell ref="AD280:AG280"/>
    <mergeCell ref="AA294:AC294"/>
    <mergeCell ref="AD294:AG294"/>
    <mergeCell ref="AA295:AC295"/>
    <mergeCell ref="AD295:AG295"/>
    <mergeCell ref="AA296:AC296"/>
    <mergeCell ref="AD296:AG296"/>
    <mergeCell ref="AA291:AC291"/>
    <mergeCell ref="AD291:AG291"/>
    <mergeCell ref="AA292:AC292"/>
    <mergeCell ref="AD292:AG292"/>
    <mergeCell ref="AA293:AC293"/>
    <mergeCell ref="AD293:AG293"/>
    <mergeCell ref="AA302:AC302"/>
    <mergeCell ref="AD302:AG302"/>
    <mergeCell ref="AA303:AC303"/>
    <mergeCell ref="AD303:AG303"/>
    <mergeCell ref="AA304:AC304"/>
    <mergeCell ref="AD304:AG304"/>
    <mergeCell ref="AA298:AC298"/>
    <mergeCell ref="AD298:AG298"/>
    <mergeCell ref="AA299:AC299"/>
    <mergeCell ref="AD299:AG299"/>
    <mergeCell ref="AA300:AC300"/>
    <mergeCell ref="AD300:AG300"/>
    <mergeCell ref="AA309:AC309"/>
    <mergeCell ref="AD309:AG309"/>
    <mergeCell ref="AA310:AC310"/>
    <mergeCell ref="AD310:AG310"/>
    <mergeCell ref="AA311:AC311"/>
    <mergeCell ref="AD311:AG311"/>
    <mergeCell ref="AA305:AC305"/>
    <mergeCell ref="AD305:AG305"/>
    <mergeCell ref="AA306:AC306"/>
    <mergeCell ref="AD306:AG306"/>
    <mergeCell ref="AA307:AC307"/>
    <mergeCell ref="AD307:AG307"/>
    <mergeCell ref="AA316:AC316"/>
    <mergeCell ref="AD316:AG316"/>
    <mergeCell ref="AA317:AC317"/>
    <mergeCell ref="AD317:AG317"/>
    <mergeCell ref="AA318:AC318"/>
    <mergeCell ref="AD318:AG318"/>
    <mergeCell ref="AA312:AC312"/>
    <mergeCell ref="AD312:AG312"/>
    <mergeCell ref="AA313:AC313"/>
    <mergeCell ref="AD313:AG313"/>
    <mergeCell ref="AA315:AC315"/>
    <mergeCell ref="AD315:AG315"/>
    <mergeCell ref="AA322:AC322"/>
    <mergeCell ref="AD322:AG322"/>
    <mergeCell ref="AA323:AC323"/>
    <mergeCell ref="AD323:AG323"/>
    <mergeCell ref="AA325:AC325"/>
    <mergeCell ref="AD325:AG325"/>
    <mergeCell ref="AA319:AC319"/>
    <mergeCell ref="AD319:AG319"/>
    <mergeCell ref="AA320:AC320"/>
    <mergeCell ref="AD320:AG320"/>
    <mergeCell ref="AA321:AC321"/>
    <mergeCell ref="AD321:AG321"/>
    <mergeCell ref="AA330:AC330"/>
    <mergeCell ref="AD330:AG330"/>
    <mergeCell ref="AA331:AC331"/>
    <mergeCell ref="AD331:AG331"/>
    <mergeCell ref="AA332:AC332"/>
    <mergeCell ref="AD332:AG332"/>
    <mergeCell ref="AA326:AC326"/>
    <mergeCell ref="AD326:AG326"/>
    <mergeCell ref="AA327:AC327"/>
    <mergeCell ref="AD327:AG327"/>
    <mergeCell ref="AA328:AC328"/>
    <mergeCell ref="AD328:AG328"/>
    <mergeCell ref="AA336:AC336"/>
    <mergeCell ref="AD336:AG336"/>
    <mergeCell ref="AA337:AC337"/>
    <mergeCell ref="AD337:AG337"/>
    <mergeCell ref="AA338:AC338"/>
    <mergeCell ref="AD338:AG338"/>
    <mergeCell ref="AA333:AC333"/>
    <mergeCell ref="AD333:AG333"/>
    <mergeCell ref="AA334:AC334"/>
    <mergeCell ref="AD334:AG334"/>
    <mergeCell ref="AA335:AC335"/>
    <mergeCell ref="AD335:AG335"/>
    <mergeCell ref="AA343:AC343"/>
    <mergeCell ref="AD343:AG343"/>
    <mergeCell ref="AA344:AC344"/>
    <mergeCell ref="AD344:AG344"/>
    <mergeCell ref="AA345:AC345"/>
    <mergeCell ref="AD345:AG345"/>
    <mergeCell ref="AA340:AC340"/>
    <mergeCell ref="AD340:AG340"/>
    <mergeCell ref="AA341:AC341"/>
    <mergeCell ref="AD341:AG341"/>
    <mergeCell ref="AA342:AC342"/>
    <mergeCell ref="AD342:AG342"/>
    <mergeCell ref="AA367:AC367"/>
    <mergeCell ref="AD367:AG367"/>
    <mergeCell ref="AA368:AC368"/>
    <mergeCell ref="AD368:AG368"/>
    <mergeCell ref="AA369:AC369"/>
    <mergeCell ref="AD369:AG369"/>
    <mergeCell ref="AA365:AC365"/>
    <mergeCell ref="AD365:AG365"/>
    <mergeCell ref="AA379:AC379"/>
    <mergeCell ref="AD379:AG379"/>
    <mergeCell ref="AA375:AC375"/>
    <mergeCell ref="AD375:AG375"/>
    <mergeCell ref="AA376:AC376"/>
    <mergeCell ref="AD376:AG376"/>
    <mergeCell ref="AA366:AC366"/>
    <mergeCell ref="AD366:AG366"/>
    <mergeCell ref="AA77:AC77"/>
    <mergeCell ref="AD77:AG77"/>
    <mergeCell ref="AA78:AC78"/>
    <mergeCell ref="AD78:AG78"/>
    <mergeCell ref="AA79:AC79"/>
    <mergeCell ref="AD79:AG79"/>
    <mergeCell ref="AA74:AC74"/>
    <mergeCell ref="AD74:AG74"/>
    <mergeCell ref="AA385:AC385"/>
    <mergeCell ref="AD385:AG385"/>
    <mergeCell ref="AA383:AC383"/>
    <mergeCell ref="AD383:AG383"/>
    <mergeCell ref="AA384:AC384"/>
    <mergeCell ref="AD384:AG384"/>
    <mergeCell ref="AA380:AC380"/>
    <mergeCell ref="AD380:AG380"/>
    <mergeCell ref="AA377:AC377"/>
    <mergeCell ref="AD377:AG377"/>
    <mergeCell ref="AA378:AC378"/>
    <mergeCell ref="AD378:AG378"/>
    <mergeCell ref="AA381:AC381"/>
    <mergeCell ref="AD381:AG381"/>
    <mergeCell ref="AA382:AC382"/>
    <mergeCell ref="AD382:AG382"/>
  </mergeCells>
  <phoneticPr fontId="31" type="noConversion"/>
  <pageMargins left="0.19685039370078741" right="0.19685039370078741" top="0.19685039370078741" bottom="0.19685039370078741" header="0.39370078740157483" footer="0.59055118110236227"/>
  <pageSetup paperSize="9" scale="88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honeticPr fontId="3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§ PŘÍJMY</vt:lpstr>
      <vt:lpstr>§ VÝDAJE</vt:lpstr>
      <vt:lpstr>příjmy</vt:lpstr>
      <vt:lpstr>výdaje</vt:lpstr>
      <vt:lpstr>List3</vt:lpstr>
      <vt:lpstr>'§ PŘÍJMY'!Oblast_tisku</vt:lpstr>
      <vt:lpstr>'§ VÝDAJE'!Oblast_tisku</vt:lpstr>
      <vt:lpstr>příjmy!Oblast_tisku</vt:lpstr>
      <vt:lpstr>výdaje!Oblast_tisku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Učetní</dc:creator>
  <cp:lastModifiedBy>Účetní</cp:lastModifiedBy>
  <cp:lastPrinted>2021-03-16T11:51:37Z</cp:lastPrinted>
  <dcterms:created xsi:type="dcterms:W3CDTF">2016-04-20T11:57:24Z</dcterms:created>
  <dcterms:modified xsi:type="dcterms:W3CDTF">2021-03-16T11:52:22Z</dcterms:modified>
</cp:coreProperties>
</file>